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gubbs\Objective\objective.dec.int-8008\GUBBS\Objects\"/>
    </mc:Choice>
  </mc:AlternateContent>
  <xr:revisionPtr revIDLastSave="0" documentId="13_ncr:1_{C58B43A2-7513-4111-8F8E-BA49E6FB89F9}" xr6:coauthVersionLast="47" xr6:coauthVersionMax="47" xr10:uidLastSave="{00000000-0000-0000-0000-000000000000}"/>
  <bookViews>
    <workbookView xWindow="1230" yWindow="945" windowWidth="21600" windowHeight="11385" tabRatio="935" firstSheet="2" activeTab="8" xr2:uid="{00000000-000D-0000-FFFF-FFFF00000000}"/>
  </bookViews>
  <sheets>
    <sheet name="Identification" sheetId="1" r:id="rId1"/>
    <sheet name="General Notes" sheetId="2" r:id="rId2"/>
    <sheet name="Calculation" sheetId="22" r:id="rId3"/>
    <sheet name="Land Valuations" sheetId="3" r:id="rId4"/>
    <sheet name="Land Valuation - Notes" sheetId="4" r:id="rId5"/>
    <sheet name="Previous Year - NGI" sheetId="5" r:id="rId6"/>
    <sheet name="Previous Year - NGI - Notes" sheetId="6" r:id="rId7"/>
    <sheet name="Current Year Yield" sheetId="7" r:id="rId8"/>
    <sheet name="Current Year Yield - Notes" sheetId="25" r:id="rId9"/>
    <sheet name="Valuation Reductions" sheetId="11" r:id="rId10"/>
    <sheet name="Valuation Reductions - Notes" sheetId="12" r:id="rId11"/>
    <sheet name="Conservation Agreements" sheetId="13" r:id="rId12"/>
    <sheet name="Conservation Agreements - Notes" sheetId="14" r:id="rId13"/>
    <sheet name="Catch Ups" sheetId="33" r:id="rId14"/>
    <sheet name="Permissible Income" sheetId="35" r:id="rId15"/>
    <sheet name="Permissible Income - Notes" sheetId="36" r:id="rId16"/>
    <sheet name="Total Available" sheetId="37" r:id="rId17"/>
    <sheet name="SOC" sheetId="21" r:id="rId18"/>
    <sheet name="REVISED DATA - 2000 Data" sheetId="23" state="hidden" r:id="rId19"/>
    <sheet name="Checklist" sheetId="27" r:id="rId20"/>
    <sheet name="S8 Examlples" sheetId="28" state="hidden" r:id="rId21"/>
    <sheet name="Fin Statement Report" sheetId="32" r:id="rId22"/>
    <sheet name="Fin Statement Report - Notes" sheetId="34" r:id="rId23"/>
  </sheets>
  <definedNames>
    <definedName name="_xlnm._FilterDatabase" localSheetId="5" hidden="1">'Previous Year - NGI'!$A$158:$A$161</definedName>
    <definedName name="_xlnm.Print_Titles" localSheetId="18">'REVISED DATA - 2000 Data'!$1:$4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1" i="13" l="1"/>
  <c r="F36" i="32"/>
  <c r="F29" i="32"/>
  <c r="F28" i="32"/>
  <c r="F27" i="32"/>
  <c r="F21" i="32"/>
  <c r="E14" i="32" l="1"/>
  <c r="G17" i="22"/>
  <c r="T6" i="22" l="1"/>
  <c r="R6" i="22"/>
  <c r="N6" i="22" l="1"/>
  <c r="S6" i="22" s="1"/>
  <c r="F17" i="22"/>
  <c r="B3" i="37"/>
  <c r="E6" i="22" l="1"/>
  <c r="I22" i="35" s="1"/>
  <c r="L17" i="22" s="1"/>
  <c r="C6" i="22"/>
  <c r="I18" i="35" s="1"/>
  <c r="D6" i="22"/>
  <c r="I20" i="35" s="1"/>
  <c r="K17" i="22" s="1"/>
  <c r="J17" i="22" l="1"/>
  <c r="L13" i="37"/>
  <c r="M17" i="22"/>
  <c r="C3" i="35" l="1"/>
  <c r="C17" i="22" l="1"/>
  <c r="F12" i="32" l="1"/>
  <c r="E6" i="33"/>
  <c r="E7" i="33"/>
  <c r="E8" i="33"/>
  <c r="E9" i="33"/>
  <c r="E10" i="33"/>
  <c r="E11" i="33"/>
  <c r="E12" i="33"/>
  <c r="E13" i="33"/>
  <c r="E14" i="33"/>
  <c r="E5" i="33"/>
  <c r="B2" i="33"/>
  <c r="E17" i="33" l="1"/>
  <c r="L116" i="7"/>
  <c r="L117" i="7"/>
  <c r="L118" i="7"/>
  <c r="J12" i="11"/>
  <c r="K12" i="11"/>
  <c r="L12" i="11"/>
  <c r="J13" i="11"/>
  <c r="K13" i="11"/>
  <c r="L13" i="11"/>
  <c r="J14" i="11"/>
  <c r="K14" i="11"/>
  <c r="L14" i="11"/>
  <c r="J15" i="11"/>
  <c r="K15" i="11"/>
  <c r="L15" i="11"/>
  <c r="J16" i="11"/>
  <c r="K16" i="11"/>
  <c r="L16" i="11"/>
  <c r="J17" i="11"/>
  <c r="K17" i="11"/>
  <c r="L17" i="11"/>
  <c r="J18" i="11"/>
  <c r="K18" i="11"/>
  <c r="L18" i="11"/>
  <c r="J19" i="11"/>
  <c r="K19" i="11"/>
  <c r="L19" i="11"/>
  <c r="J20" i="11"/>
  <c r="K20" i="11"/>
  <c r="L20" i="11"/>
  <c r="J21" i="11"/>
  <c r="K21" i="11"/>
  <c r="L21" i="11"/>
  <c r="J22" i="11"/>
  <c r="K22" i="11"/>
  <c r="L22" i="11"/>
  <c r="J23" i="11"/>
  <c r="K23" i="11"/>
  <c r="L23" i="11"/>
  <c r="J24" i="11"/>
  <c r="K24" i="11"/>
  <c r="L24" i="11"/>
  <c r="J25" i="11"/>
  <c r="K25" i="11"/>
  <c r="L25" i="11"/>
  <c r="J26" i="11"/>
  <c r="K26" i="11"/>
  <c r="L26" i="11"/>
  <c r="J27" i="11"/>
  <c r="K27" i="11"/>
  <c r="L27" i="11"/>
  <c r="J28" i="11"/>
  <c r="K28" i="11"/>
  <c r="L28" i="11"/>
  <c r="J29" i="11"/>
  <c r="K29" i="11"/>
  <c r="L29" i="11"/>
  <c r="J30" i="11"/>
  <c r="K30" i="11"/>
  <c r="L30" i="11"/>
  <c r="J31" i="11"/>
  <c r="K31" i="11"/>
  <c r="L31" i="11"/>
  <c r="J32" i="11"/>
  <c r="K32" i="11"/>
  <c r="L32" i="11"/>
  <c r="J33" i="11"/>
  <c r="K33" i="11"/>
  <c r="L33" i="11"/>
  <c r="J34" i="11"/>
  <c r="K34" i="11"/>
  <c r="L34" i="11"/>
  <c r="J35" i="11"/>
  <c r="K35" i="11"/>
  <c r="L35" i="11"/>
  <c r="J36" i="11"/>
  <c r="K36" i="11"/>
  <c r="L36" i="11"/>
  <c r="J37" i="11"/>
  <c r="K37" i="11"/>
  <c r="L37" i="11"/>
  <c r="J38" i="11"/>
  <c r="K38" i="11"/>
  <c r="L38" i="11"/>
  <c r="J39" i="11"/>
  <c r="K39" i="11"/>
  <c r="L39" i="11"/>
  <c r="J40" i="11"/>
  <c r="K40" i="11"/>
  <c r="L40" i="11"/>
  <c r="J41" i="11"/>
  <c r="K41" i="11"/>
  <c r="L41" i="11"/>
  <c r="J42" i="11"/>
  <c r="K42" i="11"/>
  <c r="L42" i="11"/>
  <c r="J43" i="11"/>
  <c r="K43" i="11"/>
  <c r="L43" i="11"/>
  <c r="J44" i="11"/>
  <c r="K44" i="11"/>
  <c r="L44" i="11"/>
  <c r="J45" i="11"/>
  <c r="K45" i="11"/>
  <c r="L45" i="11"/>
  <c r="J46" i="11"/>
  <c r="K46" i="11"/>
  <c r="L46" i="11"/>
  <c r="J47" i="11"/>
  <c r="K47" i="11"/>
  <c r="L47" i="11"/>
  <c r="J48" i="11"/>
  <c r="K48" i="11"/>
  <c r="L48" i="11"/>
  <c r="J49" i="11"/>
  <c r="K49" i="11"/>
  <c r="L49" i="11"/>
  <c r="J50" i="11"/>
  <c r="K50" i="11"/>
  <c r="L50" i="11"/>
  <c r="J51" i="11"/>
  <c r="K51" i="11"/>
  <c r="L51" i="11"/>
  <c r="J52" i="11"/>
  <c r="K52" i="11"/>
  <c r="L52" i="11"/>
  <c r="J53" i="11"/>
  <c r="K53" i="11"/>
  <c r="L53" i="11"/>
  <c r="J54" i="11"/>
  <c r="K54" i="11"/>
  <c r="L54" i="11"/>
  <c r="J55" i="11"/>
  <c r="K55" i="11"/>
  <c r="L55" i="11"/>
  <c r="J56" i="11"/>
  <c r="K56" i="11"/>
  <c r="L56" i="11"/>
  <c r="J57" i="11"/>
  <c r="K57" i="11"/>
  <c r="L57" i="11"/>
  <c r="J58" i="11"/>
  <c r="K58" i="11"/>
  <c r="L58" i="11"/>
  <c r="J59" i="11"/>
  <c r="K59" i="11"/>
  <c r="L59" i="11"/>
  <c r="J60" i="11"/>
  <c r="K60" i="11"/>
  <c r="L60" i="11"/>
  <c r="J61" i="11"/>
  <c r="K61" i="11"/>
  <c r="L61" i="11"/>
  <c r="J62" i="11"/>
  <c r="K62" i="11"/>
  <c r="L62" i="11"/>
  <c r="J63" i="11"/>
  <c r="K63" i="11"/>
  <c r="L63" i="11"/>
  <c r="J64" i="11"/>
  <c r="K64" i="11"/>
  <c r="L64" i="11"/>
  <c r="J65" i="11"/>
  <c r="K65" i="11"/>
  <c r="L65" i="11"/>
  <c r="J66" i="11"/>
  <c r="K66" i="11"/>
  <c r="L66" i="11"/>
  <c r="J67" i="11"/>
  <c r="K67" i="11"/>
  <c r="L67" i="11"/>
  <c r="J68" i="11"/>
  <c r="K68" i="11"/>
  <c r="L68" i="11"/>
  <c r="J69" i="11"/>
  <c r="K69" i="11"/>
  <c r="L69" i="11"/>
  <c r="J70" i="11"/>
  <c r="K70" i="11"/>
  <c r="L70" i="11"/>
  <c r="J71" i="11"/>
  <c r="K71" i="11"/>
  <c r="L71" i="11"/>
  <c r="J72" i="11"/>
  <c r="K72" i="11"/>
  <c r="L72" i="11"/>
  <c r="J73" i="11"/>
  <c r="K73" i="11"/>
  <c r="L73" i="11"/>
  <c r="J74" i="11"/>
  <c r="K74" i="11"/>
  <c r="L74" i="11"/>
  <c r="J75" i="11"/>
  <c r="K75" i="11"/>
  <c r="L75" i="11"/>
  <c r="J76" i="11"/>
  <c r="K76" i="11"/>
  <c r="L76" i="11"/>
  <c r="J77" i="11"/>
  <c r="K77" i="11"/>
  <c r="L77" i="11"/>
  <c r="J78" i="11"/>
  <c r="K78" i="11"/>
  <c r="L78" i="11"/>
  <c r="J79" i="11"/>
  <c r="K79" i="11"/>
  <c r="L79" i="11"/>
  <c r="J80" i="11"/>
  <c r="K80" i="11"/>
  <c r="L80" i="11"/>
  <c r="J81" i="11"/>
  <c r="K81" i="11"/>
  <c r="L81" i="11"/>
  <c r="J82" i="11"/>
  <c r="K82" i="11"/>
  <c r="L82" i="11"/>
  <c r="J83" i="11"/>
  <c r="K83" i="11"/>
  <c r="L83" i="11"/>
  <c r="J84" i="11"/>
  <c r="K84" i="11"/>
  <c r="L84" i="11"/>
  <c r="J85" i="11"/>
  <c r="K85" i="11"/>
  <c r="L85" i="11"/>
  <c r="J86" i="11"/>
  <c r="K86" i="11"/>
  <c r="L86" i="11"/>
  <c r="J87" i="11"/>
  <c r="K87" i="11"/>
  <c r="L87" i="11"/>
  <c r="J88" i="11"/>
  <c r="K88" i="11"/>
  <c r="L88" i="11"/>
  <c r="J89" i="11"/>
  <c r="K89" i="11"/>
  <c r="L89" i="11"/>
  <c r="J90" i="11"/>
  <c r="K90" i="11"/>
  <c r="L90" i="11"/>
  <c r="J91" i="11"/>
  <c r="K91" i="11"/>
  <c r="L91" i="11"/>
  <c r="J92" i="11"/>
  <c r="K92" i="11"/>
  <c r="L92" i="11"/>
  <c r="J93" i="11"/>
  <c r="K93" i="11"/>
  <c r="L93" i="11"/>
  <c r="J94" i="11"/>
  <c r="K94" i="11"/>
  <c r="L94" i="11"/>
  <c r="J95" i="11"/>
  <c r="K95" i="11"/>
  <c r="L95" i="11"/>
  <c r="J96" i="11"/>
  <c r="K96" i="11"/>
  <c r="L96" i="11"/>
  <c r="J97" i="11"/>
  <c r="K97" i="11"/>
  <c r="L97" i="11"/>
  <c r="J98" i="11"/>
  <c r="K98" i="11"/>
  <c r="L98" i="11"/>
  <c r="J99" i="11"/>
  <c r="K99" i="11"/>
  <c r="L99" i="11"/>
  <c r="J100" i="11"/>
  <c r="K100" i="11"/>
  <c r="L100" i="11"/>
  <c r="J101" i="11"/>
  <c r="K101" i="11"/>
  <c r="L101" i="11"/>
  <c r="J102" i="11"/>
  <c r="K102" i="11"/>
  <c r="L102" i="11"/>
  <c r="J103" i="11"/>
  <c r="K103" i="11"/>
  <c r="L103" i="11"/>
  <c r="J104" i="11"/>
  <c r="K104" i="11"/>
  <c r="L104" i="11"/>
  <c r="J105" i="11"/>
  <c r="K105" i="11"/>
  <c r="L105" i="11"/>
  <c r="J106" i="11"/>
  <c r="K106" i="11"/>
  <c r="L106" i="11"/>
  <c r="J107" i="11"/>
  <c r="K107" i="11"/>
  <c r="L107" i="11"/>
  <c r="J108" i="11"/>
  <c r="K108" i="11"/>
  <c r="L108" i="11"/>
  <c r="J109" i="11"/>
  <c r="K109" i="11"/>
  <c r="L109" i="11"/>
  <c r="J110" i="11"/>
  <c r="K110" i="11"/>
  <c r="L110" i="11"/>
  <c r="J111" i="11"/>
  <c r="K111" i="11"/>
  <c r="L111" i="11"/>
  <c r="J112" i="11"/>
  <c r="K112" i="11"/>
  <c r="L112" i="11"/>
  <c r="J113" i="11"/>
  <c r="K113" i="11"/>
  <c r="L113" i="11"/>
  <c r="J114" i="11"/>
  <c r="K114" i="11"/>
  <c r="L114" i="11"/>
  <c r="J115" i="11"/>
  <c r="K115" i="11"/>
  <c r="L115" i="11"/>
  <c r="J116" i="11"/>
  <c r="K116" i="11"/>
  <c r="L116" i="11"/>
  <c r="J117" i="11"/>
  <c r="K117" i="11"/>
  <c r="L117" i="11"/>
  <c r="J118" i="11"/>
  <c r="K118" i="11"/>
  <c r="L118" i="11"/>
  <c r="J119" i="11"/>
  <c r="K119" i="11"/>
  <c r="L119" i="11"/>
  <c r="J120" i="11"/>
  <c r="K120" i="11"/>
  <c r="L120" i="11"/>
  <c r="J121" i="11"/>
  <c r="K121" i="11"/>
  <c r="L121" i="11"/>
  <c r="J122" i="11"/>
  <c r="K122" i="11"/>
  <c r="L122" i="11"/>
  <c r="J123" i="11"/>
  <c r="K123" i="11"/>
  <c r="L123" i="11"/>
  <c r="J124" i="11"/>
  <c r="K124" i="11"/>
  <c r="L124" i="11"/>
  <c r="J125" i="11"/>
  <c r="K125" i="11"/>
  <c r="L125" i="11"/>
  <c r="J126" i="11"/>
  <c r="K126" i="11"/>
  <c r="L126" i="11"/>
  <c r="J127" i="11"/>
  <c r="K127" i="11"/>
  <c r="L127" i="11"/>
  <c r="J128" i="11"/>
  <c r="K128" i="11"/>
  <c r="L128" i="11"/>
  <c r="J129" i="11"/>
  <c r="K129" i="11"/>
  <c r="L129" i="11"/>
  <c r="J130" i="11"/>
  <c r="K130" i="11"/>
  <c r="L130" i="11"/>
  <c r="J131" i="11"/>
  <c r="K131" i="11"/>
  <c r="L131" i="11"/>
  <c r="J132" i="11"/>
  <c r="K132" i="11"/>
  <c r="L132" i="11"/>
  <c r="J133" i="11"/>
  <c r="K133" i="11"/>
  <c r="L133" i="11"/>
  <c r="J134" i="11"/>
  <c r="K134" i="11"/>
  <c r="L134" i="11"/>
  <c r="J135" i="11"/>
  <c r="K135" i="11"/>
  <c r="L135" i="11"/>
  <c r="J136" i="11"/>
  <c r="K136" i="11"/>
  <c r="L136" i="11"/>
  <c r="J137" i="11"/>
  <c r="K137" i="11"/>
  <c r="L137" i="11"/>
  <c r="J138" i="11"/>
  <c r="K138" i="11"/>
  <c r="L138" i="11"/>
  <c r="J139" i="11"/>
  <c r="K139" i="11"/>
  <c r="L139" i="11"/>
  <c r="J140" i="11"/>
  <c r="K140" i="11"/>
  <c r="L140" i="11"/>
  <c r="J141" i="11"/>
  <c r="K141" i="11"/>
  <c r="L141" i="11"/>
  <c r="J142" i="11"/>
  <c r="K142" i="11"/>
  <c r="L142" i="11"/>
  <c r="J143" i="11"/>
  <c r="K143" i="11"/>
  <c r="L143" i="11"/>
  <c r="J144" i="11"/>
  <c r="K144" i="11"/>
  <c r="L144" i="11"/>
  <c r="J145" i="11"/>
  <c r="K145" i="11"/>
  <c r="L145" i="11"/>
  <c r="J146" i="11"/>
  <c r="K146" i="11"/>
  <c r="L146" i="11"/>
  <c r="J147" i="11"/>
  <c r="K147" i="11"/>
  <c r="L147" i="11"/>
  <c r="J148" i="11"/>
  <c r="K148" i="11"/>
  <c r="L148" i="11"/>
  <c r="J149" i="11"/>
  <c r="K149" i="11"/>
  <c r="L149" i="11"/>
  <c r="J150" i="11"/>
  <c r="K150" i="11"/>
  <c r="L150" i="11"/>
  <c r="J151" i="11"/>
  <c r="K151" i="11"/>
  <c r="L151" i="11"/>
  <c r="J152" i="11"/>
  <c r="K152" i="11"/>
  <c r="L152" i="11"/>
  <c r="J153" i="11"/>
  <c r="K153" i="11"/>
  <c r="L153" i="11"/>
  <c r="J154" i="11"/>
  <c r="K154" i="11"/>
  <c r="L154" i="11"/>
  <c r="J155" i="11"/>
  <c r="K155" i="11"/>
  <c r="L155" i="11"/>
  <c r="J156" i="11"/>
  <c r="K156" i="11"/>
  <c r="L156" i="11"/>
  <c r="J157" i="11"/>
  <c r="K157" i="11"/>
  <c r="L157" i="11"/>
  <c r="J158" i="11"/>
  <c r="K158" i="11"/>
  <c r="L158" i="11"/>
  <c r="J159" i="11"/>
  <c r="K159" i="11"/>
  <c r="L159" i="11"/>
  <c r="J160" i="11"/>
  <c r="K160" i="11"/>
  <c r="L160" i="11"/>
  <c r="J161" i="11"/>
  <c r="K161" i="11"/>
  <c r="L161" i="11"/>
  <c r="J162" i="11"/>
  <c r="K162" i="11"/>
  <c r="L162" i="11"/>
  <c r="J163" i="11"/>
  <c r="K163" i="11"/>
  <c r="L163" i="11"/>
  <c r="J164" i="11"/>
  <c r="K164" i="11"/>
  <c r="L164" i="11"/>
  <c r="J165" i="11"/>
  <c r="K165" i="11"/>
  <c r="L165" i="11"/>
  <c r="J166" i="11"/>
  <c r="K166" i="11"/>
  <c r="L166" i="11"/>
  <c r="J167" i="11"/>
  <c r="K167" i="11"/>
  <c r="L167" i="11"/>
  <c r="J168" i="11"/>
  <c r="K168" i="11"/>
  <c r="L168" i="11"/>
  <c r="J169" i="11"/>
  <c r="K169" i="11"/>
  <c r="L169" i="11"/>
  <c r="J170" i="11"/>
  <c r="K170" i="11"/>
  <c r="L170" i="11"/>
  <c r="J171" i="11"/>
  <c r="K171" i="11"/>
  <c r="L171" i="11"/>
  <c r="J172" i="11"/>
  <c r="K172" i="11"/>
  <c r="L172" i="11"/>
  <c r="J173" i="11"/>
  <c r="K173" i="11"/>
  <c r="L173" i="11"/>
  <c r="J174" i="11"/>
  <c r="K174" i="11"/>
  <c r="L174" i="11"/>
  <c r="J175" i="11"/>
  <c r="K175" i="11"/>
  <c r="L175" i="11"/>
  <c r="J176" i="11"/>
  <c r="K176" i="11"/>
  <c r="L176" i="11"/>
  <c r="J177" i="11"/>
  <c r="K177" i="11"/>
  <c r="L177" i="11"/>
  <c r="J178" i="11"/>
  <c r="K178" i="11"/>
  <c r="L178" i="11"/>
  <c r="J179" i="11"/>
  <c r="K179" i="11"/>
  <c r="L179" i="11"/>
  <c r="J180" i="11"/>
  <c r="K180" i="11"/>
  <c r="L180" i="11"/>
  <c r="J181" i="11"/>
  <c r="K181" i="11"/>
  <c r="L181" i="11"/>
  <c r="J182" i="11"/>
  <c r="K182" i="11"/>
  <c r="L182" i="11"/>
  <c r="J183" i="11"/>
  <c r="K183" i="11"/>
  <c r="L183" i="11"/>
  <c r="J184" i="11"/>
  <c r="K184" i="11"/>
  <c r="L184" i="11"/>
  <c r="J185" i="11"/>
  <c r="K185" i="11"/>
  <c r="L185" i="11"/>
  <c r="D7" i="7" l="1"/>
  <c r="D63" i="7" l="1"/>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10" i="13"/>
  <c r="H10" i="13"/>
  <c r="G11" i="13"/>
  <c r="H11" i="13"/>
  <c r="G12" i="13"/>
  <c r="H12" i="13"/>
  <c r="G13" i="13"/>
  <c r="H13" i="13"/>
  <c r="I13" i="13" s="1"/>
  <c r="G14" i="13"/>
  <c r="I14" i="13" s="1"/>
  <c r="H14" i="13"/>
  <c r="G15" i="13"/>
  <c r="H15" i="13"/>
  <c r="G16" i="13"/>
  <c r="H16" i="13"/>
  <c r="G17" i="13"/>
  <c r="H17" i="13"/>
  <c r="G18" i="13"/>
  <c r="I18" i="13" s="1"/>
  <c r="H18" i="13"/>
  <c r="G19" i="13"/>
  <c r="H19" i="13"/>
  <c r="G20" i="13"/>
  <c r="I20" i="13" s="1"/>
  <c r="H20" i="13"/>
  <c r="G21" i="13"/>
  <c r="H21" i="13"/>
  <c r="I21" i="13" s="1"/>
  <c r="G22" i="13"/>
  <c r="I22" i="13" s="1"/>
  <c r="H22" i="13"/>
  <c r="G23" i="13"/>
  <c r="H23" i="13"/>
  <c r="G24" i="13"/>
  <c r="H24" i="13"/>
  <c r="G25" i="13"/>
  <c r="H25" i="13"/>
  <c r="G26" i="13"/>
  <c r="H26" i="13"/>
  <c r="G27" i="13"/>
  <c r="H27" i="13"/>
  <c r="G28" i="13"/>
  <c r="H28" i="13"/>
  <c r="G29" i="13"/>
  <c r="H29" i="13"/>
  <c r="I29" i="13" s="1"/>
  <c r="G30" i="13"/>
  <c r="H30" i="13"/>
  <c r="I30" i="13"/>
  <c r="G31" i="13"/>
  <c r="I31" i="13" s="1"/>
  <c r="H31" i="13"/>
  <c r="G32" i="13"/>
  <c r="H32" i="13"/>
  <c r="G33" i="13"/>
  <c r="H33" i="13"/>
  <c r="G46" i="13"/>
  <c r="H46" i="13"/>
  <c r="I46" i="13" s="1"/>
  <c r="G47" i="13"/>
  <c r="H47" i="13"/>
  <c r="G48" i="13"/>
  <c r="H48" i="13"/>
  <c r="G49" i="13"/>
  <c r="I49" i="13" s="1"/>
  <c r="H49" i="13"/>
  <c r="G50" i="13"/>
  <c r="I50" i="13" s="1"/>
  <c r="H50" i="13"/>
  <c r="G51" i="13"/>
  <c r="H51" i="13"/>
  <c r="G52" i="13"/>
  <c r="H52" i="13"/>
  <c r="G53" i="13"/>
  <c r="H53" i="13"/>
  <c r="G54" i="13"/>
  <c r="I54" i="13" s="1"/>
  <c r="H54" i="13"/>
  <c r="G55" i="13"/>
  <c r="H55" i="13"/>
  <c r="G56" i="13"/>
  <c r="I56" i="13" s="1"/>
  <c r="H56" i="13"/>
  <c r="G57" i="13"/>
  <c r="H57" i="13"/>
  <c r="I57" i="13"/>
  <c r="G58" i="13"/>
  <c r="H58" i="13"/>
  <c r="I58" i="13"/>
  <c r="G59" i="13"/>
  <c r="I59" i="13" s="1"/>
  <c r="H59" i="13"/>
  <c r="G60" i="13"/>
  <c r="H60" i="13"/>
  <c r="I25" i="13" l="1"/>
  <c r="I23" i="13"/>
  <c r="I12" i="13"/>
  <c r="I10" i="13"/>
  <c r="I53" i="13"/>
  <c r="I51" i="13"/>
  <c r="I48" i="13"/>
  <c r="I17" i="13"/>
  <c r="I15" i="13"/>
  <c r="I28" i="13"/>
  <c r="I26" i="13"/>
  <c r="I32" i="13"/>
  <c r="I27" i="13"/>
  <c r="I24" i="13"/>
  <c r="I19" i="13"/>
  <c r="I16" i="13"/>
  <c r="I11" i="13"/>
  <c r="I60" i="13"/>
  <c r="I55" i="13"/>
  <c r="I52" i="13"/>
  <c r="I47" i="13"/>
  <c r="I33" i="13"/>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C186" i="11" l="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M17" i="11"/>
  <c r="M18" i="11"/>
  <c r="O18" i="11" s="1"/>
  <c r="M19" i="11"/>
  <c r="M20" i="11"/>
  <c r="O20" i="11" s="1"/>
  <c r="M21" i="11"/>
  <c r="O21" i="11" s="1"/>
  <c r="M22" i="11"/>
  <c r="O22" i="11" s="1"/>
  <c r="M23" i="11"/>
  <c r="M24" i="11"/>
  <c r="O24" i="11" s="1"/>
  <c r="M25" i="11"/>
  <c r="M26" i="11"/>
  <c r="O26" i="11" s="1"/>
  <c r="M27" i="11"/>
  <c r="M28" i="11"/>
  <c r="O28" i="11" s="1"/>
  <c r="M29" i="11"/>
  <c r="M30" i="11"/>
  <c r="O30" i="11" s="1"/>
  <c r="M31" i="11"/>
  <c r="M32" i="11"/>
  <c r="O32" i="11" s="1"/>
  <c r="M33" i="11"/>
  <c r="M34" i="11"/>
  <c r="O34" i="11" s="1"/>
  <c r="M35" i="11"/>
  <c r="M36" i="11"/>
  <c r="O36" i="11" s="1"/>
  <c r="M37" i="11"/>
  <c r="M38" i="11"/>
  <c r="O38" i="11" s="1"/>
  <c r="M39" i="11"/>
  <c r="M40" i="11"/>
  <c r="O40" i="11" s="1"/>
  <c r="M41" i="11"/>
  <c r="M42" i="11"/>
  <c r="O42" i="11" s="1"/>
  <c r="M43" i="11"/>
  <c r="M44" i="11"/>
  <c r="O44" i="11" s="1"/>
  <c r="M45" i="11"/>
  <c r="M46" i="11"/>
  <c r="O46" i="11" s="1"/>
  <c r="M47" i="11"/>
  <c r="M48" i="11"/>
  <c r="O48" i="11" s="1"/>
  <c r="M49" i="11"/>
  <c r="M50" i="11"/>
  <c r="O50" i="11" s="1"/>
  <c r="M51" i="11"/>
  <c r="M52" i="11"/>
  <c r="O52" i="11" s="1"/>
  <c r="M53" i="11"/>
  <c r="M54" i="11"/>
  <c r="O54" i="11" s="1"/>
  <c r="M55" i="11"/>
  <c r="M56" i="11"/>
  <c r="O56" i="11" s="1"/>
  <c r="M57" i="11"/>
  <c r="M58" i="11"/>
  <c r="O58" i="11" s="1"/>
  <c r="M59" i="11"/>
  <c r="M60" i="11"/>
  <c r="O60" i="11" s="1"/>
  <c r="M61" i="11"/>
  <c r="M62" i="11"/>
  <c r="O62" i="11" s="1"/>
  <c r="M63" i="11"/>
  <c r="M64" i="11"/>
  <c r="O64" i="11" s="1"/>
  <c r="M65" i="11"/>
  <c r="M66" i="11"/>
  <c r="O66" i="11" s="1"/>
  <c r="M67" i="11"/>
  <c r="M68" i="11"/>
  <c r="O68" i="11" s="1"/>
  <c r="M69" i="11"/>
  <c r="M70" i="11"/>
  <c r="O70" i="11" s="1"/>
  <c r="M71" i="11"/>
  <c r="M72" i="11"/>
  <c r="O72" i="11" s="1"/>
  <c r="M73" i="11"/>
  <c r="M74" i="11"/>
  <c r="O74" i="11" s="1"/>
  <c r="M75" i="11"/>
  <c r="M76" i="11"/>
  <c r="O76" i="11" s="1"/>
  <c r="M77" i="11"/>
  <c r="M78" i="11"/>
  <c r="O78" i="11" s="1"/>
  <c r="M79" i="11"/>
  <c r="M80" i="11"/>
  <c r="O80" i="11" s="1"/>
  <c r="M81" i="11"/>
  <c r="M82" i="11"/>
  <c r="O82" i="11" s="1"/>
  <c r="M83" i="11"/>
  <c r="M84" i="11"/>
  <c r="O84" i="11" s="1"/>
  <c r="M85" i="11"/>
  <c r="M86" i="11"/>
  <c r="M87" i="11"/>
  <c r="O87" i="11" s="1"/>
  <c r="M88" i="11"/>
  <c r="M89" i="11"/>
  <c r="O89" i="11" s="1"/>
  <c r="M90" i="11"/>
  <c r="M91" i="11"/>
  <c r="O91" i="11" s="1"/>
  <c r="M92" i="11"/>
  <c r="M93" i="11"/>
  <c r="O93" i="11" s="1"/>
  <c r="M94" i="11"/>
  <c r="M95" i="11"/>
  <c r="O95" i="11" s="1"/>
  <c r="M96" i="11"/>
  <c r="M97" i="11"/>
  <c r="O97" i="11" s="1"/>
  <c r="M98" i="11"/>
  <c r="M99" i="11"/>
  <c r="O99" i="11" s="1"/>
  <c r="M100" i="11"/>
  <c r="M101" i="11"/>
  <c r="O101" i="11" s="1"/>
  <c r="M102" i="11"/>
  <c r="M103" i="11"/>
  <c r="O103" i="11" s="1"/>
  <c r="M104" i="11"/>
  <c r="M105" i="11"/>
  <c r="O105" i="11" s="1"/>
  <c r="M106" i="11"/>
  <c r="M107" i="11"/>
  <c r="O107" i="11" s="1"/>
  <c r="M108" i="11"/>
  <c r="M109" i="11"/>
  <c r="O109" i="11" s="1"/>
  <c r="M110" i="11"/>
  <c r="M111" i="11"/>
  <c r="O111" i="11" s="1"/>
  <c r="M112" i="11"/>
  <c r="M113" i="11"/>
  <c r="O113" i="11" s="1"/>
  <c r="M114" i="11"/>
  <c r="M115" i="11"/>
  <c r="O115" i="11" s="1"/>
  <c r="M116" i="11"/>
  <c r="M117" i="11"/>
  <c r="O117" i="11" s="1"/>
  <c r="M118" i="11"/>
  <c r="M119" i="11"/>
  <c r="O119" i="11" s="1"/>
  <c r="M120" i="11"/>
  <c r="M121" i="11"/>
  <c r="O121" i="11" s="1"/>
  <c r="M122" i="11"/>
  <c r="M123" i="11"/>
  <c r="O123" i="11" s="1"/>
  <c r="M124" i="11"/>
  <c r="M125" i="11"/>
  <c r="O125" i="11" s="1"/>
  <c r="M126" i="11"/>
  <c r="M127" i="11"/>
  <c r="O127" i="11" s="1"/>
  <c r="M128" i="11"/>
  <c r="M129" i="11"/>
  <c r="O129" i="11" s="1"/>
  <c r="M130" i="11"/>
  <c r="M131" i="11"/>
  <c r="O131" i="11" s="1"/>
  <c r="M132" i="11"/>
  <c r="M133" i="11"/>
  <c r="O133" i="11" s="1"/>
  <c r="M134" i="11"/>
  <c r="M135" i="11"/>
  <c r="O135" i="11" s="1"/>
  <c r="M136" i="11"/>
  <c r="M137" i="11"/>
  <c r="O137" i="11" s="1"/>
  <c r="M138" i="11"/>
  <c r="M139" i="11"/>
  <c r="O139" i="11" s="1"/>
  <c r="M140" i="11"/>
  <c r="M141" i="11"/>
  <c r="O141" i="11" s="1"/>
  <c r="M142" i="11"/>
  <c r="M143" i="11"/>
  <c r="O143" i="11" s="1"/>
  <c r="M144" i="11"/>
  <c r="M145" i="11"/>
  <c r="O145" i="11" s="1"/>
  <c r="M146" i="11"/>
  <c r="M147" i="11"/>
  <c r="O147" i="11" s="1"/>
  <c r="M148" i="11"/>
  <c r="M149" i="11"/>
  <c r="O149" i="11" s="1"/>
  <c r="M150" i="11"/>
  <c r="M151" i="11"/>
  <c r="O151" i="11" s="1"/>
  <c r="M152" i="11"/>
  <c r="M153" i="11"/>
  <c r="O153" i="11" s="1"/>
  <c r="M154" i="11"/>
  <c r="M155" i="11"/>
  <c r="O155" i="11" s="1"/>
  <c r="M156" i="11"/>
  <c r="M157" i="11"/>
  <c r="O157" i="11" s="1"/>
  <c r="M158" i="11"/>
  <c r="M159" i="11"/>
  <c r="O159" i="11" s="1"/>
  <c r="M160" i="11"/>
  <c r="M161" i="11"/>
  <c r="O161" i="11" s="1"/>
  <c r="M162" i="11"/>
  <c r="M163" i="11"/>
  <c r="O163" i="11" s="1"/>
  <c r="M164" i="11"/>
  <c r="M165" i="11"/>
  <c r="O165" i="11" s="1"/>
  <c r="M166" i="11"/>
  <c r="M167" i="11"/>
  <c r="O167" i="11" s="1"/>
  <c r="M168" i="11"/>
  <c r="M169" i="11"/>
  <c r="O169" i="11" s="1"/>
  <c r="M170" i="11"/>
  <c r="M171" i="11"/>
  <c r="O171" i="11" s="1"/>
  <c r="M172" i="11"/>
  <c r="O17" i="11" l="1"/>
  <c r="O150" i="11"/>
  <c r="O146" i="11"/>
  <c r="O142" i="11"/>
  <c r="O138" i="11"/>
  <c r="O134" i="11"/>
  <c r="O130" i="11"/>
  <c r="O126" i="11"/>
  <c r="O122" i="11"/>
  <c r="O118" i="11"/>
  <c r="O114" i="11"/>
  <c r="O110" i="11"/>
  <c r="O106" i="11"/>
  <c r="O102" i="11"/>
  <c r="O98" i="11"/>
  <c r="O94" i="11"/>
  <c r="O90" i="11"/>
  <c r="O86" i="11"/>
  <c r="O83" i="11"/>
  <c r="O79" i="11"/>
  <c r="O75" i="11"/>
  <c r="O71" i="11"/>
  <c r="O67" i="11"/>
  <c r="O63" i="11"/>
  <c r="O59" i="11"/>
  <c r="O55" i="11"/>
  <c r="O51" i="11"/>
  <c r="O47" i="11"/>
  <c r="O43" i="11"/>
  <c r="O39" i="11"/>
  <c r="O35" i="11"/>
  <c r="O31" i="11"/>
  <c r="O27" i="11"/>
  <c r="O23" i="11"/>
  <c r="O172" i="11"/>
  <c r="O168" i="11"/>
  <c r="O164" i="11"/>
  <c r="O160" i="11"/>
  <c r="O156" i="11"/>
  <c r="O170" i="11"/>
  <c r="O166" i="11"/>
  <c r="O162" i="11"/>
  <c r="O158" i="11"/>
  <c r="O154" i="11"/>
  <c r="O152" i="11"/>
  <c r="O148" i="11"/>
  <c r="O144" i="11"/>
  <c r="O140" i="11"/>
  <c r="O136" i="11"/>
  <c r="O132" i="11"/>
  <c r="O128" i="11"/>
  <c r="O124" i="11"/>
  <c r="O120" i="11"/>
  <c r="O116" i="11"/>
  <c r="O112" i="11"/>
  <c r="O108" i="11"/>
  <c r="O104" i="11"/>
  <c r="O100" i="11"/>
  <c r="O96" i="11"/>
  <c r="O92" i="11"/>
  <c r="O88" i="11"/>
  <c r="O85" i="11"/>
  <c r="O81" i="11"/>
  <c r="O77" i="11"/>
  <c r="O73" i="11"/>
  <c r="O69" i="11"/>
  <c r="O65" i="11"/>
  <c r="O61" i="11"/>
  <c r="O57" i="11"/>
  <c r="O53" i="11"/>
  <c r="O49" i="11"/>
  <c r="O45" i="11"/>
  <c r="O41" i="11"/>
  <c r="O37" i="11"/>
  <c r="O33" i="11"/>
  <c r="O29" i="11"/>
  <c r="O25" i="11"/>
  <c r="O19" i="11"/>
  <c r="G25" i="5" l="1"/>
  <c r="G26" i="5"/>
  <c r="G27" i="5"/>
  <c r="G28" i="5"/>
  <c r="G29" i="5"/>
  <c r="G30" i="5"/>
  <c r="G31" i="5"/>
  <c r="G32" i="5"/>
  <c r="G33" i="5"/>
  <c r="G34" i="5"/>
  <c r="G35" i="5"/>
  <c r="G36" i="5"/>
  <c r="G37" i="5"/>
  <c r="G38" i="5"/>
  <c r="G39" i="5"/>
  <c r="G40" i="5"/>
  <c r="G41" i="5"/>
  <c r="G42" i="5"/>
  <c r="G43" i="5"/>
  <c r="D87" i="5" l="1"/>
  <c r="J87" i="5"/>
  <c r="A3" i="22" l="1"/>
  <c r="B3" i="32" l="1"/>
  <c r="L149" i="5" l="1"/>
  <c r="E12" i="3"/>
  <c r="C2" i="27" l="1"/>
  <c r="J10" i="7" l="1"/>
  <c r="J9" i="7"/>
  <c r="J8" i="7"/>
  <c r="J7" i="7"/>
  <c r="I10" i="7"/>
  <c r="I9" i="7"/>
  <c r="I8" i="7"/>
  <c r="I7" i="7"/>
  <c r="F10" i="7"/>
  <c r="F9" i="7"/>
  <c r="F8" i="7"/>
  <c r="F7" i="7"/>
  <c r="D10" i="7"/>
  <c r="D9" i="7"/>
  <c r="D8" i="7"/>
  <c r="C10" i="7"/>
  <c r="C9" i="7"/>
  <c r="C8" i="7"/>
  <c r="C7" i="7"/>
  <c r="J11" i="7" l="1"/>
  <c r="B17" i="22" s="1"/>
  <c r="L25" i="5"/>
  <c r="L26" i="5"/>
  <c r="L27" i="5"/>
  <c r="L28" i="5"/>
  <c r="L29" i="5"/>
  <c r="L30" i="5"/>
  <c r="L31" i="5"/>
  <c r="L32" i="5"/>
  <c r="L33" i="5"/>
  <c r="L34" i="5"/>
  <c r="L35" i="5"/>
  <c r="L36" i="5"/>
  <c r="L37" i="5"/>
  <c r="L38" i="5"/>
  <c r="L39" i="5"/>
  <c r="L40" i="5"/>
  <c r="L41" i="5"/>
  <c r="L42" i="5"/>
  <c r="L43" i="5"/>
  <c r="L44" i="5"/>
  <c r="L45" i="5"/>
  <c r="L46" i="5"/>
  <c r="L47" i="5"/>
  <c r="L127" i="5"/>
  <c r="L128" i="5"/>
  <c r="L129" i="5"/>
  <c r="L130" i="5"/>
  <c r="L131" i="5"/>
  <c r="L132" i="5"/>
  <c r="L133" i="5"/>
  <c r="L134" i="5"/>
  <c r="L135" i="5"/>
  <c r="L136" i="5"/>
  <c r="L137" i="5"/>
  <c r="L138" i="5"/>
  <c r="L139" i="5"/>
  <c r="L140" i="5"/>
  <c r="L141" i="5"/>
  <c r="L142" i="5"/>
  <c r="L143" i="5"/>
  <c r="L144" i="5"/>
  <c r="L145" i="5"/>
  <c r="L146"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23" i="7"/>
  <c r="G23" i="7" s="1"/>
  <c r="L7" i="7"/>
  <c r="L9" i="7"/>
  <c r="G9" i="13"/>
  <c r="H9" i="13"/>
  <c r="L106" i="7"/>
  <c r="L107" i="7"/>
  <c r="L108" i="7"/>
  <c r="L109" i="7"/>
  <c r="L110" i="7"/>
  <c r="L111" i="7"/>
  <c r="L112" i="7"/>
  <c r="L113" i="7"/>
  <c r="L114" i="7"/>
  <c r="L115" i="7"/>
  <c r="L119" i="7"/>
  <c r="L120" i="7"/>
  <c r="L121" i="7"/>
  <c r="L122" i="7"/>
  <c r="L123" i="7"/>
  <c r="L124" i="7"/>
  <c r="L125"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I16" i="11"/>
  <c r="M16" i="11" s="1"/>
  <c r="N16" i="11"/>
  <c r="I173" i="11"/>
  <c r="M173" i="11" s="1"/>
  <c r="N173" i="11"/>
  <c r="I174" i="11"/>
  <c r="M174" i="11" s="1"/>
  <c r="N174" i="11"/>
  <c r="I175" i="11"/>
  <c r="M175" i="11" s="1"/>
  <c r="N175" i="11"/>
  <c r="I176" i="11"/>
  <c r="M176" i="11" s="1"/>
  <c r="N176" i="11"/>
  <c r="I177" i="11"/>
  <c r="M177" i="11" s="1"/>
  <c r="N177" i="11"/>
  <c r="I178" i="11"/>
  <c r="M178" i="11" s="1"/>
  <c r="N178" i="11"/>
  <c r="I179" i="11"/>
  <c r="M179" i="11" s="1"/>
  <c r="N179" i="11"/>
  <c r="I180" i="11"/>
  <c r="M180" i="11" s="1"/>
  <c r="N180" i="11"/>
  <c r="I181" i="11"/>
  <c r="M181" i="11" s="1"/>
  <c r="N181" i="11"/>
  <c r="I182" i="11"/>
  <c r="M182" i="11" s="1"/>
  <c r="N182" i="11"/>
  <c r="I183" i="11"/>
  <c r="M183" i="11" s="1"/>
  <c r="N183" i="11"/>
  <c r="I184" i="11"/>
  <c r="M184" i="11" s="1"/>
  <c r="N184" i="11"/>
  <c r="I185" i="11"/>
  <c r="M185" i="11" s="1"/>
  <c r="N185" i="11"/>
  <c r="I11" i="7"/>
  <c r="L10" i="5"/>
  <c r="L9" i="5"/>
  <c r="L8" i="5"/>
  <c r="L7" i="5"/>
  <c r="J10" i="5"/>
  <c r="J9" i="5"/>
  <c r="J8" i="5"/>
  <c r="J7" i="5"/>
  <c r="I10" i="5"/>
  <c r="I9" i="5"/>
  <c r="I8" i="5"/>
  <c r="I7" i="5"/>
  <c r="F10" i="5"/>
  <c r="F9" i="5"/>
  <c r="F8" i="5"/>
  <c r="F7" i="5"/>
  <c r="D10" i="5"/>
  <c r="D9" i="5"/>
  <c r="D8" i="5"/>
  <c r="D7" i="5"/>
  <c r="C10" i="5"/>
  <c r="C9" i="5"/>
  <c r="C8" i="5"/>
  <c r="C7" i="5"/>
  <c r="G47" i="5"/>
  <c r="G46" i="5"/>
  <c r="G45" i="5"/>
  <c r="G44"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B2" i="5"/>
  <c r="J63" i="7"/>
  <c r="D11" i="7"/>
  <c r="C11"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B2" i="7"/>
  <c r="D186" i="11"/>
  <c r="I12" i="11"/>
  <c r="I14" i="11"/>
  <c r="I13" i="11"/>
  <c r="B2" i="11"/>
  <c r="C61" i="13"/>
  <c r="B2" i="13"/>
  <c r="C5" i="21"/>
  <c r="E32" i="3"/>
  <c r="C3" i="3"/>
  <c r="L8" i="7" l="1"/>
  <c r="O185" i="11"/>
  <c r="O184" i="11"/>
  <c r="O183" i="11"/>
  <c r="O182" i="11"/>
  <c r="O181" i="11"/>
  <c r="O180" i="11"/>
  <c r="O179" i="11"/>
  <c r="O178" i="11"/>
  <c r="O177" i="11"/>
  <c r="O176" i="11"/>
  <c r="O175" i="11"/>
  <c r="O174" i="11"/>
  <c r="O173" i="11"/>
  <c r="O16" i="11"/>
  <c r="M12" i="11"/>
  <c r="L126" i="7"/>
  <c r="N13" i="11"/>
  <c r="N12" i="11"/>
  <c r="I9" i="13"/>
  <c r="M13" i="11"/>
  <c r="L87" i="5"/>
  <c r="M15" i="11"/>
  <c r="L11" i="5"/>
  <c r="M14" i="11"/>
  <c r="N14" i="11"/>
  <c r="N15" i="11"/>
  <c r="L10" i="7"/>
  <c r="I11" i="5"/>
  <c r="J11" i="5"/>
  <c r="L99" i="7"/>
  <c r="L63" i="7"/>
  <c r="F11" i="7"/>
  <c r="D11" i="5"/>
  <c r="F11" i="5"/>
  <c r="L147" i="5"/>
  <c r="L121" i="5"/>
  <c r="C11" i="5"/>
  <c r="L151" i="5" l="1"/>
  <c r="I7" i="35" s="1"/>
  <c r="F14" i="32" s="1"/>
  <c r="F13" i="32" s="1"/>
  <c r="L11" i="7"/>
  <c r="O13" i="11"/>
  <c r="O12" i="11"/>
  <c r="O14" i="11"/>
  <c r="O15" i="11"/>
  <c r="O186" i="11" s="1"/>
  <c r="I31" i="35" s="1"/>
  <c r="H17" i="22"/>
  <c r="F25" i="32" l="1"/>
  <c r="F31" i="32" s="1"/>
  <c r="L19" i="37"/>
  <c r="D38" i="35"/>
  <c r="O17" i="22"/>
  <c r="S17" i="22" s="1"/>
  <c r="I11" i="35"/>
  <c r="L128" i="7"/>
  <c r="L131" i="7" s="1"/>
  <c r="I27" i="35" s="1"/>
  <c r="F33" i="32" l="1"/>
  <c r="F34" i="32" s="1"/>
  <c r="F38" i="32" s="1"/>
  <c r="P17" i="22"/>
  <c r="G14" i="35"/>
  <c r="E17" i="22"/>
  <c r="I25" i="35" l="1"/>
  <c r="I29" i="35" s="1"/>
  <c r="I33" i="35" s="1"/>
  <c r="D40" i="35" s="1"/>
  <c r="T17" i="22" s="1"/>
  <c r="N17" i="22"/>
  <c r="L15" i="37"/>
  <c r="L17" i="37" s="1"/>
  <c r="L22" i="37" s="1"/>
  <c r="Q17" i="22" l="1"/>
  <c r="D17" i="22" s="1"/>
  <c r="R17"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Terrett</author>
    <author>Helen Pearce</author>
    <author>Sarah Gubb</author>
  </authors>
  <commentList>
    <comment ref="C4" authorId="0" shapeId="0" xr:uid="{00000000-0006-0000-0200-000001000000}">
      <text>
        <r>
          <rPr>
            <sz val="8"/>
            <color indexed="81"/>
            <rFont val="Tahoma"/>
            <family val="2"/>
          </rPr>
          <t>A - previous years Accumulated Balance</t>
        </r>
      </text>
    </comment>
    <comment ref="D4" authorId="0" shapeId="0" xr:uid="{00000000-0006-0000-0200-000002000000}">
      <text>
        <r>
          <rPr>
            <sz val="8"/>
            <color indexed="81"/>
            <rFont val="Tahoma"/>
            <family val="2"/>
          </rPr>
          <t>B- Result plus valuation objections income in Sch. 4 for the previous year.</t>
        </r>
      </text>
    </comment>
    <comment ref="E4" authorId="0" shapeId="0" xr:uid="{00000000-0006-0000-0200-000003000000}">
      <text>
        <r>
          <rPr>
            <sz val="8"/>
            <color indexed="81"/>
            <rFont val="Tahoma"/>
            <family val="2"/>
          </rPr>
          <t xml:space="preserve">C- previous year advising of S511A Valuation Objections. </t>
        </r>
      </text>
    </comment>
    <comment ref="B6" authorId="1" shapeId="0" xr:uid="{00000000-0006-0000-0200-000004000000}">
      <text>
        <r>
          <rPr>
            <b/>
            <sz val="9"/>
            <color indexed="81"/>
            <rFont val="Tahoma"/>
            <family val="2"/>
          </rPr>
          <t xml:space="preserve">
</t>
        </r>
        <r>
          <rPr>
            <sz val="9"/>
            <color indexed="81"/>
            <rFont val="Tahoma"/>
            <family val="2"/>
          </rPr>
          <t>Source:
Previous year's Calculation sheet cell B17</t>
        </r>
      </text>
    </comment>
    <comment ref="F6" authorId="1" shapeId="0" xr:uid="{00000000-0006-0000-0200-000005000000}">
      <text>
        <r>
          <rPr>
            <sz val="9"/>
            <color indexed="81"/>
            <rFont val="Tahoma"/>
            <family val="2"/>
          </rPr>
          <t>Data needs to be entered as a negative</t>
        </r>
      </text>
    </comment>
    <comment ref="C15" authorId="0" shapeId="0" xr:uid="{00000000-0006-0000-0200-000007000000}">
      <text>
        <r>
          <rPr>
            <sz val="8"/>
            <color indexed="81"/>
            <rFont val="Tahoma"/>
            <family val="2"/>
          </rPr>
          <t>A - previous years Accumulated Balance</t>
        </r>
      </text>
    </comment>
    <comment ref="D15" authorId="0" shapeId="0" xr:uid="{00000000-0006-0000-0200-000008000000}">
      <text>
        <r>
          <rPr>
            <sz val="8"/>
            <color indexed="81"/>
            <rFont val="Tahoma"/>
            <family val="2"/>
          </rPr>
          <t>B- Result plus valuation objections income in Sch. 4 for the previous year.</t>
        </r>
      </text>
    </comment>
    <comment ref="E15" authorId="0" shapeId="0" xr:uid="{00000000-0006-0000-0200-000009000000}">
      <text>
        <r>
          <rPr>
            <sz val="8"/>
            <color indexed="81"/>
            <rFont val="Tahoma"/>
            <family val="2"/>
          </rPr>
          <t xml:space="preserve">C- previous year advising of S511A Valuation Objections. </t>
        </r>
      </text>
    </comment>
    <comment ref="F17" authorId="1" shapeId="0" xr:uid="{00000000-0006-0000-0200-00000A000000}">
      <text>
        <r>
          <rPr>
            <sz val="9"/>
            <color indexed="81"/>
            <rFont val="Tahoma"/>
            <family val="2"/>
          </rPr>
          <t xml:space="preserve">
Data needs to be entered as a negative</t>
        </r>
      </text>
    </comment>
    <comment ref="G17" authorId="2" shapeId="0" xr:uid="{00000000-0006-0000-0200-00000B000000}">
      <text>
        <r>
          <rPr>
            <sz val="9"/>
            <color indexed="81"/>
            <rFont val="Tahoma"/>
            <family val="2"/>
          </rPr>
          <t xml:space="preserve">NB If Council has a special variation, Crown Land Adjustments are included in  the SV percentage (as per the SV application), therefore should not be entered here.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Terrett</author>
    <author>Cary Mather</author>
  </authors>
  <commentList>
    <comment ref="D3" authorId="0" shapeId="0" xr:uid="{00000000-0006-0000-1200-000001000000}">
      <text>
        <r>
          <rPr>
            <b/>
            <sz val="8"/>
            <color indexed="81"/>
            <rFont val="Tahoma"/>
            <family val="2"/>
          </rPr>
          <t>Paul Terrett:</t>
        </r>
        <r>
          <rPr>
            <sz val="8"/>
            <color indexed="81"/>
            <rFont val="Tahoma"/>
            <family val="2"/>
          </rPr>
          <t xml:space="preserve">
A from letters sent to Council advising of previous years Accmulated Balance</t>
        </r>
      </text>
    </comment>
    <comment ref="E3" authorId="0" shapeId="0" xr:uid="{00000000-0006-0000-1200-000002000000}">
      <text>
        <r>
          <rPr>
            <b/>
            <sz val="8"/>
            <color indexed="81"/>
            <rFont val="Tahoma"/>
            <family val="2"/>
          </rPr>
          <t>Paul Terrett:</t>
        </r>
        <r>
          <rPr>
            <sz val="8"/>
            <color indexed="81"/>
            <rFont val="Tahoma"/>
            <family val="2"/>
          </rPr>
          <t xml:space="preserve">
B- Result plus valuation objections income in Sch. 4 for the previous year. </t>
        </r>
      </text>
    </comment>
    <comment ref="F3" authorId="0" shapeId="0" xr:uid="{00000000-0006-0000-1200-000003000000}">
      <text>
        <r>
          <rPr>
            <b/>
            <sz val="8"/>
            <color indexed="81"/>
            <rFont val="Tahoma"/>
            <family val="2"/>
          </rPr>
          <t>Paul Terrett:</t>
        </r>
        <r>
          <rPr>
            <sz val="8"/>
            <color indexed="81"/>
            <rFont val="Tahoma"/>
            <family val="2"/>
          </rPr>
          <t xml:space="preserve">
C- from letters to Council in previous year advising of S511A Valuation Objections.</t>
        </r>
      </text>
    </comment>
    <comment ref="O4" authorId="1" shapeId="0" xr:uid="{00000000-0006-0000-1200-000004000000}">
      <text>
        <r>
          <rPr>
            <b/>
            <sz val="8"/>
            <color indexed="81"/>
            <rFont val="Tahoma"/>
            <family val="2"/>
          </rPr>
          <t>Cary Mather:
Data to be provide for Recyable amount from EPA</t>
        </r>
      </text>
    </comment>
    <comment ref="P4" authorId="1" shapeId="0" xr:uid="{00000000-0006-0000-1200-000005000000}">
      <text>
        <r>
          <rPr>
            <b/>
            <sz val="8"/>
            <color indexed="81"/>
            <rFont val="Tahoma"/>
            <family val="2"/>
          </rPr>
          <t>Cary Mather:
Data to be provide for Waste amount from EPA</t>
        </r>
      </text>
    </comment>
  </commentList>
</comments>
</file>

<file path=xl/sharedStrings.xml><?xml version="1.0" encoding="utf-8"?>
<sst xmlns="http://schemas.openxmlformats.org/spreadsheetml/2006/main" count="1197" uniqueCount="888">
  <si>
    <t>*</t>
  </si>
  <si>
    <t>Office of Local Government</t>
  </si>
  <si>
    <t>WORKPAPERS</t>
  </si>
  <si>
    <t>Council Name:</t>
  </si>
  <si>
    <t>Select Council Name</t>
  </si>
  <si>
    <t>Contact Name:</t>
  </si>
  <si>
    <t>Contact Phone:</t>
  </si>
  <si>
    <t>Contact Email:</t>
  </si>
  <si>
    <t xml:space="preserve">Please provide any necessary comments in the box below.
</t>
  </si>
  <si>
    <t>Albury City Council</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</si>
  <si>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</si>
  <si>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</si>
  <si>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</si>
  <si>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</si>
  <si>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</si>
  <si>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</si>
  <si>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</si>
  <si>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</si>
  <si>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</si>
  <si>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</si>
  <si>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</si>
  <si>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</si>
  <si>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</si>
  <si>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</si>
  <si>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</si>
  <si>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</si>
  <si>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</si>
  <si>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</si>
  <si>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</si>
  <si>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</si>
  <si>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</si>
  <si>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Canada Bay Council</t>
  </si>
  <si>
    <t>Canterbury-Bankstown Council</t>
  </si>
  <si>
    <t>Carrathool Shire Council</t>
  </si>
  <si>
    <t>Central Coast Council</t>
  </si>
  <si>
    <t>Central Darling Shire Council</t>
  </si>
  <si>
    <t>Cessnock City Council</t>
  </si>
  <si>
    <t>Clarence Valley Council</t>
  </si>
  <si>
    <t>Cobar Shire Council</t>
  </si>
  <si>
    <t>Coffs Harbour City Council</t>
  </si>
  <si>
    <t>Coolamon Shire Council</t>
  </si>
  <si>
    <t>Coonamble Shire Council</t>
  </si>
  <si>
    <t>Cootamundra-Gundagai Regional Council</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</si>
  <si>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</si>
  <si>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</si>
  <si>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</si>
  <si>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</si>
  <si>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</si>
  <si>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</si>
  <si>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</si>
  <si>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</si>
  <si>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</si>
  <si>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</si>
  <si>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</si>
  <si>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Council</t>
  </si>
  <si>
    <t>Goulburn Mulwaree Council</t>
  </si>
  <si>
    <t>Greater Hume Shire Council</t>
  </si>
  <si>
    <t>Griffith City Council</t>
  </si>
  <si>
    <t>Gunnedah Shire Council</t>
  </si>
  <si>
    <t>Gwydir Shire Council</t>
  </si>
  <si>
    <t>Hawkesbury City Council</t>
  </si>
  <si>
    <t>Hay Shire Council</t>
  </si>
  <si>
    <t>Hills Shire Council, The</t>
  </si>
  <si>
    <t>Hilltops Council</t>
  </si>
  <si>
    <t>Hornsby Shire Council</t>
  </si>
  <si>
    <t>Hunters Hill Council</t>
  </si>
  <si>
    <t>Inner West Council</t>
  </si>
  <si>
    <t>Inverell Shire Council</t>
  </si>
  <si>
    <t>Junee Shire Council</t>
  </si>
  <si>
    <t>Kempsey Shire Council</t>
  </si>
  <si>
    <t>Kiama Municipality Council</t>
  </si>
  <si>
    <t>Ku-ring-gai Council</t>
  </si>
  <si>
    <t>Kyogle Council</t>
  </si>
  <si>
    <t>Lachlan Shire Council</t>
  </si>
  <si>
    <t>Lake Macquarie City Council</t>
  </si>
  <si>
    <t>Lane Cove Municipal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</si>
  <si>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</si>
  <si>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</si>
  <si>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</si>
  <si>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</si>
  <si>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</si>
  <si>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</si>
  <si>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</si>
  <si>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</si>
  <si>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</si>
  <si>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</si>
  <si>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</si>
  <si>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</si>
  <si>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</si>
  <si>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</si>
  <si>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Valley Council</t>
  </si>
  <si>
    <t>Narrabri Shire Council</t>
  </si>
  <si>
    <t>Narrandera Shire Council</t>
  </si>
  <si>
    <t>Narromine Shire Council</t>
  </si>
  <si>
    <t>Newcastle City Council</t>
  </si>
  <si>
    <t>North Sydney Council</t>
  </si>
  <si>
    <t>Northern Beaches Council</t>
  </si>
  <si>
    <t>Oberon Council</t>
  </si>
  <si>
    <t>Orange City Council</t>
  </si>
  <si>
    <t>Parkes Shire Council</t>
  </si>
  <si>
    <t>Parramatta Council - City of</t>
  </si>
  <si>
    <t>Penrith City Council</t>
  </si>
  <si>
    <t>Port Macquarie-Hastings Council</t>
  </si>
  <si>
    <t>Port Stephens Council</t>
  </si>
  <si>
    <t>Queanbeyan-Palerang Regional Council</t>
  </si>
  <si>
    <t>Randwick City Council</t>
  </si>
  <si>
    <t>Richmond Valley Council</t>
  </si>
  <si>
    <t>Ryde City Council</t>
  </si>
  <si>
    <t>Shellharbour City Council</t>
  </si>
  <si>
    <t>Shoalhaven City Council</t>
  </si>
  <si>
    <t>Singleton Council</t>
  </si>
  <si>
    <t>Snowy Monaro Regional Council</t>
  </si>
  <si>
    <t>Snowy Valleys Council</t>
  </si>
  <si>
    <t>Strathfield Municipal Council</t>
  </si>
  <si>
    <t>Sutherland Shire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</si>
  <si>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</si>
  <si>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</si>
  <si>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</si>
  <si>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</si>
  <si>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</si>
  <si>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</si>
  <si>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</si>
  <si>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</si>
  <si>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</si>
  <si>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</si>
  <si>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</si>
  <si>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</si>
  <si>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</si>
  <si>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</si>
  <si>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</si>
  <si>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</si>
  <si>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</si>
  <si>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</si>
  <si>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</si>
  <si>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</si>
  <si>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</si>
  <si>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GENERAL NOTES FOR COMPLETION OF PERMISSIBLE INCOME WORKPAPERS</t>
  </si>
  <si>
    <t>1.</t>
  </si>
  <si>
    <t>2.</t>
  </si>
  <si>
    <t>Data entry is possible in white cells only.  Coloured cells</t>
  </si>
  <si>
    <t>may contain formulas and are protected from data entry.</t>
  </si>
  <si>
    <t>3.</t>
  </si>
  <si>
    <t>Do not attempt to change formatting or formulas. If any</t>
  </si>
  <si>
    <t>4.</t>
  </si>
  <si>
    <t>Always begin entering data in the first available row in</t>
  </si>
  <si>
    <t>each Schedule. Unless data entry begins in the first row</t>
  </si>
  <si>
    <t>totals will not calculate.</t>
  </si>
  <si>
    <t>5.</t>
  </si>
  <si>
    <t>If a response is not required in a cell, or a question</t>
  </si>
  <si>
    <t>does not apply to council, please leave the cell blank.</t>
  </si>
  <si>
    <t>6.</t>
  </si>
  <si>
    <t>Ad Valorem Rates must be entered as cents, as the</t>
  </si>
  <si>
    <t>following example demonstrates:</t>
  </si>
  <si>
    <t>For   0.45123 cents per dollar of land value</t>
  </si>
  <si>
    <t>enter</t>
  </si>
  <si>
    <t>0.45123            Correct</t>
  </si>
  <si>
    <t>not</t>
  </si>
  <si>
    <t>0.0045123        Incorrect</t>
  </si>
  <si>
    <t>7.</t>
  </si>
  <si>
    <t>8.</t>
  </si>
  <si>
    <t>All components of a rate, including ad valorem, base and</t>
  </si>
  <si>
    <t>minimum amounts (for each category/sub-category) are to</t>
  </si>
  <si>
    <t>be entered on the same row.</t>
  </si>
  <si>
    <t>9.</t>
  </si>
  <si>
    <t xml:space="preserve">NB Councils are not required to provide the Office of Local </t>
  </si>
  <si>
    <t>Government with the Workpapers or signed Statement of Compliance.</t>
  </si>
  <si>
    <t>10.</t>
  </si>
  <si>
    <t>Individual notes to assist in completing each worksheet and</t>
  </si>
  <si>
    <t xml:space="preserve">schedules in the Workpapers are provided.  Any comments </t>
  </si>
  <si>
    <t xml:space="preserve">designed to improve these notes are welcome and where appropriate </t>
  </si>
  <si>
    <t>will be incorporated and should be directed to the Performance Team</t>
  </si>
  <si>
    <t>at the above contact.</t>
  </si>
  <si>
    <t>d</t>
  </si>
  <si>
    <t>A</t>
  </si>
  <si>
    <t>B</t>
  </si>
  <si>
    <t>C</t>
  </si>
  <si>
    <t xml:space="preserve"> C380_Item1652</t>
  </si>
  <si>
    <t xml:space="preserve"> C380_Item540</t>
  </si>
  <si>
    <t>*Councils to complete Row 6 by manually entering the previous year's Calculation Sheet Row 17 and manually entering white cells F6, G6 and H6.</t>
  </si>
  <si>
    <t>Data Required to Calculate Permissible Income for Current Year</t>
  </si>
  <si>
    <t xml:space="preserve">A </t>
  </si>
  <si>
    <t>Result</t>
  </si>
  <si>
    <t xml:space="preserve">Valuation Changes
</t>
  </si>
  <si>
    <t>As per advice from OLG as 
$ amount</t>
  </si>
  <si>
    <t>Enter in % including rate-peg</t>
  </si>
  <si>
    <t>Conservation Agreement Adjustment</t>
  </si>
  <si>
    <r>
      <t xml:space="preserve">Reductions in Valuations </t>
    </r>
    <r>
      <rPr>
        <i/>
        <sz val="10"/>
        <rFont val="Arial"/>
        <family val="2"/>
      </rPr>
      <t xml:space="preserve">(negative)
</t>
    </r>
  </si>
  <si>
    <t xml:space="preserve">Total Available  
</t>
  </si>
  <si>
    <t xml:space="preserve">* When entering data from last year's calculation sheet please check the entries for accuracy. </t>
  </si>
  <si>
    <t xml:space="preserve">Row 17 below can be used to assist you to complete the calculation sheet next year. </t>
  </si>
  <si>
    <t>The row will finish populating (except for the white cells) ready for next year once you have completed this year's workpapers.</t>
  </si>
  <si>
    <t>(Please manually enter the data from Row 17 into next year's Row 6 along with SV, Exp SV and Crown Land cells F6, G6 and H6.)</t>
  </si>
  <si>
    <t>Data required to Calculate Permissible Income for Next Year</t>
  </si>
  <si>
    <r>
      <t xml:space="preserve">Valuations of </t>
    </r>
    <r>
      <rPr>
        <u/>
        <sz val="10"/>
        <rFont val="Arial"/>
        <family val="2"/>
      </rPr>
      <t>rateable land</t>
    </r>
    <r>
      <rPr>
        <sz val="10"/>
        <rFont val="Arial"/>
        <family val="2"/>
      </rPr>
      <t xml:space="preserve"> in the council’s valuation record applicable as at</t>
    </r>
  </si>
  <si>
    <r>
      <t>Add</t>
    </r>
    <r>
      <rPr>
        <b/>
        <sz val="14"/>
        <color indexed="10"/>
        <rFont val="Arial"/>
        <family val="2"/>
      </rPr>
      <t>*</t>
    </r>
    <r>
      <rPr>
        <sz val="10"/>
        <rFont val="Arial"/>
        <family val="2"/>
      </rPr>
      <t xml:space="preserve">  Supplementary valuations (net) of rateable land furnished</t>
    </r>
  </si>
  <si>
    <t>in the same year and with the same base date as those used to</t>
  </si>
  <si>
    <r>
      <t>Add</t>
    </r>
    <r>
      <rPr>
        <sz val="10"/>
        <rFont val="Arial"/>
        <family val="2"/>
      </rPr>
      <t xml:space="preserve">  Any estimates of increase or decrease in value of rateable</t>
    </r>
  </si>
  <si>
    <t>land that are provided to the council by the Valuer-General in</t>
  </si>
  <si>
    <t>Only applicable when a revaluation occurs.</t>
  </si>
  <si>
    <t>land that are provided to the council by Valuer-General under</t>
  </si>
  <si>
    <r>
      <t xml:space="preserve">section 513(1)(a) of the </t>
    </r>
    <r>
      <rPr>
        <i/>
        <sz val="10"/>
        <rFont val="Arial"/>
        <family val="2"/>
      </rPr>
      <t>Local Government Act 1993</t>
    </r>
    <r>
      <rPr>
        <sz val="10"/>
        <rFont val="Arial"/>
        <family val="2"/>
      </rPr>
      <t xml:space="preserve"> in respect of</t>
    </r>
  </si>
  <si>
    <t>furnished).</t>
  </si>
  <si>
    <t>Notional General Income.</t>
  </si>
  <si>
    <r>
      <t>*</t>
    </r>
    <r>
      <rPr>
        <sz val="10"/>
        <rFont val="Arial"/>
        <family val="2"/>
      </rPr>
      <t xml:space="preserve"> supplementary valuation </t>
    </r>
    <r>
      <rPr>
        <b/>
        <sz val="10"/>
        <rFont val="Arial"/>
        <family val="2"/>
      </rPr>
      <t>(net)</t>
    </r>
    <r>
      <rPr>
        <sz val="10"/>
        <rFont val="Arial"/>
        <family val="2"/>
      </rPr>
      <t xml:space="preserve"> represents new valuations minus any prior valuation of a parcel (must have </t>
    </r>
    <r>
      <rPr>
        <u/>
        <sz val="10"/>
        <rFont val="Arial"/>
        <family val="2"/>
      </rPr>
      <t>same</t>
    </r>
    <r>
      <rPr>
        <sz val="10"/>
        <rFont val="Arial"/>
        <family val="2"/>
      </rPr>
      <t xml:space="preserve"> base date).</t>
    </r>
  </si>
  <si>
    <t xml:space="preserve">Attach copies of the previous year's Workpapers. </t>
  </si>
  <si>
    <t>Purpose:</t>
  </si>
  <si>
    <t>rates, to account for changes in the number of assessment and any increase or</t>
  </si>
  <si>
    <t>The Process:</t>
  </si>
  <si>
    <t>u</t>
  </si>
  <si>
    <t xml:space="preserve">have completed the Calculation spreadsheet and then selecting the council </t>
  </si>
  <si>
    <t>name from the drop-down list on the opening - Identification - page).</t>
  </si>
  <si>
    <r>
      <t xml:space="preserve">Add (or subtract) the </t>
    </r>
    <r>
      <rPr>
        <b/>
        <sz val="12"/>
        <rFont val="Arial"/>
        <family val="2"/>
      </rPr>
      <t>net</t>
    </r>
    <r>
      <rPr>
        <sz val="12"/>
        <rFont val="Arial"/>
        <family val="2"/>
      </rPr>
      <t xml:space="preserve"> result of supplementary land values received during the</t>
    </r>
  </si>
  <si>
    <t>about which land values should be included and which should not).</t>
  </si>
  <si>
    <t>Add any estimates of increase or decrease in rateable land value provided by the</t>
  </si>
  <si>
    <r>
      <t xml:space="preserve">Valuer General under section 513 of the </t>
    </r>
    <r>
      <rPr>
        <i/>
        <sz val="12"/>
        <rFont val="Arial"/>
        <family val="2"/>
      </rPr>
      <t>Local Government Act 1993</t>
    </r>
    <r>
      <rPr>
        <sz val="12"/>
        <rFont val="Arial"/>
        <family val="2"/>
      </rPr>
      <t>,</t>
    </r>
  </si>
  <si>
    <t>NOTES / DEFINITIONS</t>
  </si>
  <si>
    <t>Supplementary Valuations</t>
  </si>
  <si>
    <t>What to include:</t>
  </si>
  <si>
    <r>
      <t xml:space="preserve">The following examples are supplementary valuations that </t>
    </r>
    <r>
      <rPr>
        <b/>
        <sz val="12"/>
        <rFont val="Arial"/>
        <family val="2"/>
      </rPr>
      <t>should</t>
    </r>
    <r>
      <rPr>
        <sz val="12"/>
        <rFont val="Arial"/>
        <family val="2"/>
      </rPr>
      <t xml:space="preserve"> be included in</t>
    </r>
  </si>
  <si>
    <t>w</t>
  </si>
  <si>
    <t>Any increase or decrease in supplementary valuations following subdivisions etc,</t>
  </si>
  <si>
    <t>providing they are included in the same year as furnished (in accordance with</t>
  </si>
  <si>
    <r>
      <t xml:space="preserve">section 509(2)(b) of the </t>
    </r>
    <r>
      <rPr>
        <i/>
        <sz val="12"/>
        <rFont val="Arial"/>
        <family val="2"/>
      </rPr>
      <t>Local Government Act 1993</t>
    </r>
    <r>
      <rPr>
        <sz val="12"/>
        <rFont val="Arial"/>
        <family val="2"/>
      </rPr>
      <t>).</t>
    </r>
  </si>
  <si>
    <t>An amended value on a valuation objection in relation to a supplementary valuation.</t>
  </si>
  <si>
    <t>Landcom parcels where the supplementary valuation is furnished and the date of</t>
  </si>
  <si>
    <t>sale occur in the same year.  Additional income for parcels not sold in the same</t>
  </si>
  <si>
    <t>year can be sought via an Income Adjustment application (about February each year).</t>
  </si>
  <si>
    <t>What not to include:</t>
  </si>
  <si>
    <t>Parcels which change rateability.  Separate provision does exist for councils to</t>
  </si>
  <si>
    <r>
      <t xml:space="preserve">An amended value on a </t>
    </r>
    <r>
      <rPr>
        <b/>
        <sz val="12"/>
        <rFont val="Arial"/>
        <family val="2"/>
      </rPr>
      <t>valuation objection</t>
    </r>
    <r>
      <rPr>
        <sz val="12"/>
        <rFont val="Arial"/>
        <family val="2"/>
      </rPr>
      <t>, appeal, or correction of a clerical</t>
    </r>
  </si>
  <si>
    <t>error, in relation to a general valuation (no change to notional general income).</t>
  </si>
  <si>
    <t>An amended value on a parcel that has become non-rateable e.g. State Forest</t>
  </si>
  <si>
    <t>(i.e. Council’s notional general income is not reduced).</t>
  </si>
  <si>
    <r>
      <t xml:space="preserve">Supplementary valuations with a </t>
    </r>
    <r>
      <rPr>
        <b/>
        <sz val="12"/>
        <rFont val="Arial"/>
        <family val="2"/>
      </rPr>
      <t>different base date</t>
    </r>
    <r>
      <rPr>
        <sz val="12"/>
        <rFont val="Arial"/>
        <family val="2"/>
      </rPr>
      <t xml:space="preserve"> following a revaluation (a</t>
    </r>
  </si>
  <si>
    <r>
      <t xml:space="preserve">request to the Valuer-General is required under s513(1)(b) of the </t>
    </r>
    <r>
      <rPr>
        <i/>
        <sz val="12"/>
        <rFont val="Arial"/>
        <family val="2"/>
      </rPr>
      <t xml:space="preserve">Local Government </t>
    </r>
  </si>
  <si>
    <r>
      <rPr>
        <i/>
        <sz val="12"/>
        <rFont val="Arial"/>
        <family val="2"/>
      </rPr>
      <t>Act 1993</t>
    </r>
    <r>
      <rPr>
        <sz val="12"/>
        <rFont val="Arial"/>
        <family val="2"/>
      </rPr>
      <t xml:space="preserve"> to include any estimated increases or decreases in the estimates section </t>
    </r>
  </si>
  <si>
    <t>Income (S513)</t>
  </si>
  <si>
    <r>
      <t xml:space="preserve">Section 513 of the </t>
    </r>
    <r>
      <rPr>
        <i/>
        <sz val="12"/>
        <rFont val="Arial"/>
        <family val="2"/>
      </rPr>
      <t xml:space="preserve">Local Government Act 1993 </t>
    </r>
    <r>
      <rPr>
        <sz val="12"/>
        <rFont val="Arial"/>
        <family val="2"/>
      </rPr>
      <t xml:space="preserve">provides that a council may request that the </t>
    </r>
  </si>
  <si>
    <t xml:space="preserve">Valuer-General provide, under certain circumstances, estimates of increases and decreases in </t>
  </si>
  <si>
    <t xml:space="preserve">values for parcels of land, to enable an adjustment of notional general income. </t>
  </si>
  <si>
    <t xml:space="preserve">Section 513 (1)(a) relates to estimates required for supplementary valuations not yet furnished </t>
  </si>
  <si>
    <t xml:space="preserve">(with same base date).  Section 513(1)(b) relates to estimates required for </t>
  </si>
  <si>
    <t xml:space="preserve">supplementary valuations either furnished or yet to be furnished but which have a different </t>
  </si>
  <si>
    <t>base date (following a revaluation).</t>
  </si>
  <si>
    <t>Procedures relating to bulk estimates</t>
  </si>
  <si>
    <t>As some councils are aware the Valuer-General’s Office policy is to issue bulk estimates and</t>
  </si>
  <si>
    <t>not to provide an estimate for each individual parcel.  This has presented a problem for some</t>
  </si>
  <si>
    <t>councils in the adjustment of notional general income (NGI), as individual valuation estimates</t>
  </si>
  <si>
    <t>representatives, it was decided that procedures be implemented that would allow councils to</t>
  </si>
  <si>
    <t>process any bulk estimates in the calculation of NGI as outlined below.</t>
  </si>
  <si>
    <t>1)</t>
  </si>
  <si>
    <t>Valuer-General according to rating category or sub-category.  The request</t>
  </si>
  <si>
    <t>according to rating category or sub-category is to facilitate the calculation of</t>
  </si>
  <si>
    <t>category or sub-category when individual estimates are not available).</t>
  </si>
  <si>
    <t>2)</t>
  </si>
  <si>
    <t>513 (1)(a) or 513(1)(b) estimate.  These net increases or decreases in values are</t>
  </si>
  <si>
    <t>3)</t>
  </si>
  <si>
    <t>When required to determine what individual parcels in a bulk estimate are subject</t>
  </si>
  <si>
    <t>council is to make this determination either by:</t>
  </si>
  <si>
    <t>(a)</t>
  </si>
  <si>
    <t>Applying the percentage increase or decrease of the bulk estimate to each</t>
  </si>
  <si>
    <t>individual parcel (e.g. a 20% bulk estimate increase is applied to a prior single</t>
  </si>
  <si>
    <t>parcel valuation of $40,000 = $48,000 divided by the replacement 3 new</t>
  </si>
  <si>
    <t>sub-divided parcels = $16,000 each new parcel).  In this example the previous</t>
  </si>
  <si>
    <t>base date valuation for a single parcel of $40,000 is now replaced with 3 new</t>
  </si>
  <si>
    <t>(b)</t>
  </si>
  <si>
    <t>Applying the same percentage of minimums as currently exists in Council’s</t>
  </si>
  <si>
    <t>rating structure for each appropriate category or sub-category (e.g. 25% of a</t>
  </si>
  <si>
    <t>bulk estimate for 60 new parcels = 15 are subject to minimum - based on 25%</t>
  </si>
  <si>
    <t>of this category or sub-category being subject to the minimum in current</t>
  </si>
  <si>
    <t>structure).  The 60 new parcels, including 15 subject to the minimum, are to be</t>
  </si>
  <si>
    <t>Note: When individual estimates are not available the method in (a) above is</t>
  </si>
  <si>
    <t>considered a more accurate basis for estimating the number of parcels subject</t>
  </si>
  <si>
    <t>to a minimum and is recommended.  However, when the method in (a) is</t>
  </si>
  <si>
    <t>considered too onerous a task (e.g. owing to a large number of parcels) it is</t>
  </si>
  <si>
    <t>proposed that the method in (b) above can be used.  While a council’s request</t>
  </si>
  <si>
    <t>for estimates under s513 is optional it is also the only opportunity available for</t>
  </si>
  <si>
    <t>4)</t>
  </si>
  <si>
    <t>appropriate category or sub-category. An amendment will also be necessary in</t>
  </si>
  <si>
    <t>Schedule 1 to incorporate any change in the “number on minimum” and/or “land</t>
  </si>
  <si>
    <t>valuations of land on minimums” in the appropriate category or sub-category. It is</t>
  </si>
  <si>
    <t>important to note that any estimates affecting minimums will generally necessitate</t>
  </si>
  <si>
    <t>5)</t>
  </si>
  <si>
    <t>SUMMARY</t>
  </si>
  <si>
    <t>Ordinary rate category</t>
  </si>
  <si>
    <t>Number of sub-categories</t>
  </si>
  <si>
    <t>Number on Base Amount</t>
  </si>
  <si>
    <t>Number on Minimum</t>
  </si>
  <si>
    <t>Farmland</t>
  </si>
  <si>
    <t>Residential</t>
  </si>
  <si>
    <t>Mining</t>
  </si>
  <si>
    <t>Business</t>
  </si>
  <si>
    <t>TOTAL</t>
  </si>
  <si>
    <t>Rating Category   (s514-518)</t>
  </si>
  <si>
    <t xml:space="preserve">Name of 
sub-category </t>
  </si>
  <si>
    <t>Ad Valorem Rate</t>
  </si>
  <si>
    <t>Base Amount $</t>
  </si>
  <si>
    <t>Base Amount %</t>
  </si>
  <si>
    <t>Minimum $</t>
  </si>
  <si>
    <t>Land Value of Land on Minimum</t>
  </si>
  <si>
    <t>CAT</t>
  </si>
  <si>
    <t>SUBCAT</t>
  </si>
  <si>
    <t>NO_ASSESS</t>
  </si>
  <si>
    <t>ADVAL</t>
  </si>
  <si>
    <t>BASE$</t>
  </si>
  <si>
    <t>MIN</t>
  </si>
  <si>
    <t>NO_MIN</t>
  </si>
  <si>
    <t>LANDVAL</t>
  </si>
  <si>
    <t>LANDVAL_MIN</t>
  </si>
  <si>
    <t>NOT_REV</t>
  </si>
  <si>
    <t>&gt;0</t>
  </si>
  <si>
    <t>Total Assessments:</t>
  </si>
  <si>
    <t>Total Rateable Land Value:</t>
  </si>
  <si>
    <t>Sub-Total:</t>
  </si>
  <si>
    <t>No. of Assess-  ments</t>
  </si>
  <si>
    <t>Amount of Charge</t>
  </si>
  <si>
    <t xml:space="preserve"> </t>
  </si>
  <si>
    <r>
      <t>Note:</t>
    </r>
    <r>
      <rPr>
        <sz val="9"/>
        <rFont val="Arial"/>
        <family val="2"/>
      </rPr>
      <t xml:space="preserve"> Section </t>
    </r>
    <r>
      <rPr>
        <b/>
        <sz val="9"/>
        <rFont val="Arial"/>
        <family val="2"/>
      </rPr>
      <t>505(a)</t>
    </r>
    <r>
      <rPr>
        <sz val="9"/>
        <rFont val="Arial"/>
        <family val="2"/>
      </rPr>
      <t xml:space="preserve"> of the </t>
    </r>
    <r>
      <rPr>
        <i/>
        <sz val="9"/>
        <rFont val="Arial"/>
        <family val="2"/>
      </rPr>
      <t>Local Government Act 1993</t>
    </r>
    <r>
      <rPr>
        <sz val="9"/>
        <rFont val="Arial"/>
        <family val="2"/>
      </rPr>
      <t xml:space="preserve"> provides for those rates and charges that are to be included in general income, including certain section 501 annual charges.</t>
    </r>
  </si>
  <si>
    <t xml:space="preserve">Business </t>
  </si>
  <si>
    <t>Yes</t>
  </si>
  <si>
    <t>No</t>
  </si>
  <si>
    <t xml:space="preserve">Farmland </t>
  </si>
  <si>
    <t>Purpose</t>
  </si>
  <si>
    <t>Including all ordinary rates, special rates and annual charges levied in that year.</t>
  </si>
  <si>
    <t xml:space="preserve">It can be helpful to enter them in the same order as the previous year. </t>
  </si>
  <si>
    <t>Note</t>
  </si>
  <si>
    <t>The categories, sub-categories, ad valorem rates, minimum amounts and</t>
  </si>
  <si>
    <r>
      <t xml:space="preserve">base amounts </t>
    </r>
    <r>
      <rPr>
        <b/>
        <sz val="12"/>
        <rFont val="Arial"/>
        <family val="2"/>
      </rPr>
      <t>must</t>
    </r>
    <r>
      <rPr>
        <sz val="12"/>
        <rFont val="Arial"/>
        <family val="2"/>
      </rPr>
      <t xml:space="preserve"> be the same as those declared on Schedule 2 in the</t>
    </r>
  </si>
  <si>
    <t>previous year's Workpapers.</t>
  </si>
  <si>
    <t>Land Value Check</t>
  </si>
  <si>
    <r>
      <t xml:space="preserve">The total rateable land value figure, (J11), </t>
    </r>
    <r>
      <rPr>
        <b/>
        <sz val="12"/>
        <rFont val="Arial"/>
        <family val="2"/>
      </rPr>
      <t>must</t>
    </r>
    <r>
      <rPr>
        <sz val="12"/>
        <rFont val="Arial"/>
        <family val="2"/>
      </rPr>
      <t xml:space="preserve"> equal the total land value shown</t>
    </r>
  </si>
  <si>
    <t xml:space="preserve">As the calculation of Notional General Income is only applicable to rateable land, </t>
  </si>
  <si>
    <t xml:space="preserve">councils are to include only the proportion of the valuation that is rateable in </t>
  </si>
  <si>
    <t>Schedule completion</t>
  </si>
  <si>
    <r>
      <t xml:space="preserve">Councils </t>
    </r>
    <r>
      <rPr>
        <b/>
        <sz val="12"/>
        <rFont val="Arial"/>
        <family val="2"/>
      </rPr>
      <t>must</t>
    </r>
    <r>
      <rPr>
        <sz val="12"/>
        <rFont val="Arial"/>
        <family val="2"/>
      </rPr>
      <t xml:space="preserve"> choose a category from the drop down list before entering the name</t>
    </r>
  </si>
  <si>
    <t xml:space="preserve">of a sub-category.  A category must exist before any sub-category is determined. </t>
  </si>
  <si>
    <t>All categories that exist in a council’s area and as required under sections 514 to</t>
  </si>
  <si>
    <r>
      <t xml:space="preserve">518 of the </t>
    </r>
    <r>
      <rPr>
        <i/>
        <sz val="12"/>
        <rFont val="Arial"/>
        <family val="2"/>
      </rPr>
      <t>Local Government Act 1993</t>
    </r>
    <r>
      <rPr>
        <sz val="12"/>
        <rFont val="Arial"/>
        <family val="2"/>
      </rPr>
      <t xml:space="preserve"> (farmland / residential / mining / business) </t>
    </r>
  </si>
  <si>
    <t xml:space="preserve">must be entered separately irrespective of whether the amount of each rate is </t>
  </si>
  <si>
    <t>the same.</t>
  </si>
  <si>
    <t>A deduction equal to the total adjustment for conservation agreement income</t>
  </si>
  <si>
    <t>appropriate cell at the end of the schedule.  This figure will also be</t>
  </si>
  <si>
    <t>automatically inserted.</t>
  </si>
  <si>
    <t>A summary has been included to collate councils' rating structures into the four</t>
  </si>
  <si>
    <t xml:space="preserve">categories.  This is for information only and should assist as a quick check guide.  </t>
  </si>
  <si>
    <t>This summary will automatically calculate.</t>
  </si>
  <si>
    <r>
      <t>Note:</t>
    </r>
    <r>
      <rPr>
        <sz val="8.6"/>
        <rFont val="Arial"/>
        <family val="2"/>
      </rPr>
      <t xml:space="preserve"> Section </t>
    </r>
    <r>
      <rPr>
        <b/>
        <sz val="8.6"/>
        <rFont val="Arial"/>
        <family val="2"/>
      </rPr>
      <t>505(a)</t>
    </r>
    <r>
      <rPr>
        <sz val="8.6"/>
        <rFont val="Arial"/>
        <family val="2"/>
      </rPr>
      <t xml:space="preserve"> of the </t>
    </r>
    <r>
      <rPr>
        <i/>
        <sz val="8.6"/>
        <rFont val="Arial"/>
        <family val="2"/>
      </rPr>
      <t>Local Government Act 1993</t>
    </r>
    <r>
      <rPr>
        <sz val="8.6"/>
        <rFont val="Arial"/>
        <family val="2"/>
      </rPr>
      <t xml:space="preserve"> provides for those rates and charges that are to be included in general income, including certain section 501 annual charges.</t>
    </r>
  </si>
  <si>
    <t xml:space="preserve">structure and changed it) to land values adjusted by supplementary valuations </t>
  </si>
  <si>
    <t>First enter the same rating structure as adopted by council to levy rates</t>
  </si>
  <si>
    <t>schedule.  This figure will also be automatically inserted.</t>
  </si>
  <si>
    <t>A summary has been included to collate council's rating structures into the four</t>
  </si>
  <si>
    <t>MIXED DEVELOPMENT RATING</t>
  </si>
  <si>
    <t xml:space="preserve">apportion rates and charges for mixed development land according to the percentages </t>
  </si>
  <si>
    <t>Valuation of Land Act 1916.</t>
  </si>
  <si>
    <t xml:space="preserve">Councils are to include mixed development assessment numbers proportionately in </t>
  </si>
  <si>
    <t xml:space="preserve">Schedules 1 and 2 according to the appropriate percentages. For example, a 65% </t>
  </si>
  <si>
    <t xml:space="preserve">residential and 35% business apportionment factor would be included as a 0.65 </t>
  </si>
  <si>
    <t>residential assessment and 0.35 business assessment. The land values would also be</t>
  </si>
  <si>
    <t>apportioned in the same manner.</t>
  </si>
  <si>
    <t>Base Amount</t>
  </si>
  <si>
    <t>Apportion</t>
  </si>
  <si>
    <t>Number of Assessments</t>
  </si>
  <si>
    <t>Land Value as at ______</t>
  </si>
  <si>
    <t>Minimum Amount</t>
  </si>
  <si>
    <t>CONSERVATION AGREEMENTS</t>
  </si>
  <si>
    <t>Parcels that are subject to a conservation agreement but are not subject to a minimum or base</t>
  </si>
  <si>
    <t>conservation agreement should be treated like any other non-rateable parcel and not included</t>
  </si>
  <si>
    <t>in the rating return.</t>
  </si>
  <si>
    <t>When a conservation agreement first comes into force, the rateable value should be shown in</t>
  </si>
  <si>
    <t>parcel with a land value of $150,000 that has a conservation agreement covering 66.6% of the</t>
  </si>
  <si>
    <t>INCOME LOST IN PREVIOUS YEARS DUE TO REDUCTIONS IN VALUATION</t>
  </si>
  <si>
    <r>
      <t>(Section 511A</t>
    </r>
    <r>
      <rPr>
        <i/>
        <sz val="12"/>
        <rFont val="Arial"/>
        <family val="2"/>
      </rPr>
      <t xml:space="preserve"> Local Government  Act 1993</t>
    </r>
    <r>
      <rPr>
        <sz val="12"/>
        <rFont val="Arial"/>
        <family val="2"/>
      </rPr>
      <t>)</t>
    </r>
  </si>
  <si>
    <r>
      <t>IMPORTANT</t>
    </r>
    <r>
      <rPr>
        <sz val="12"/>
        <color indexed="10"/>
        <rFont val="Arial"/>
        <family val="2"/>
      </rPr>
      <t>:</t>
    </r>
    <r>
      <rPr>
        <sz val="12"/>
        <color indexed="39"/>
        <rFont val="Arial"/>
        <family val="2"/>
      </rPr>
      <t xml:space="preserve"> Any lost valuation income identified in this schedule </t>
    </r>
    <r>
      <rPr>
        <b/>
        <sz val="14"/>
        <color indexed="10"/>
        <rFont val="Arial"/>
        <family val="2"/>
      </rPr>
      <t>MUST</t>
    </r>
    <r>
      <rPr>
        <sz val="12"/>
        <color indexed="39"/>
        <rFont val="Arial"/>
        <family val="2"/>
      </rPr>
      <t xml:space="preserve"> be utilised in the current year as</t>
    </r>
  </si>
  <si>
    <t>Assessment Number</t>
  </si>
  <si>
    <t xml:space="preserve">Original Valuation </t>
  </si>
  <si>
    <t xml:space="preserve">New Valuation </t>
  </si>
  <si>
    <t>Applicable
Year ##</t>
  </si>
  <si>
    <t xml:space="preserve"> Ad Valorem  applicable year</t>
  </si>
  <si>
    <t xml:space="preserve"> Base Amount app. year</t>
  </si>
  <si>
    <t xml:space="preserve">Minimum applicable year </t>
  </si>
  <si>
    <t>Income from original valuation</t>
  </si>
  <si>
    <t>Income from amended valuation</t>
  </si>
  <si>
    <t>Income Lost</t>
  </si>
  <si>
    <t xml:space="preserve"> eg.    Abc</t>
  </si>
  <si>
    <t>99/00</t>
  </si>
  <si>
    <t>00/01</t>
  </si>
  <si>
    <t xml:space="preserve"> eg.    Xyz</t>
  </si>
  <si>
    <t>Totals:</t>
  </si>
  <si>
    <t xml:space="preserve">Section 511A  allows a council to recover actual income lost in a reduction in valuation for a previous year. </t>
  </si>
  <si>
    <t>## relates to the year in which rates were levied on the original valuation.</t>
  </si>
  <si>
    <t>valuation, and provides a method to recover that lost income.</t>
  </si>
  <si>
    <t>Enter the details of each individual assessment, subject to a change in valuation,</t>
  </si>
  <si>
    <t>on a separate line.</t>
  </si>
  <si>
    <t>Particular attention should be paid to ensure that the relevant ad valorem, base</t>
  </si>
  <si>
    <t>and/or minimum amounts are used. (i.e. the rating structure that applied to the year</t>
  </si>
  <si>
    <t>in which the income loss occurred - note, there is no limit on the year in which the</t>
  </si>
  <si>
    <t>change occurred).</t>
  </si>
  <si>
    <t>Reductions in Valuation</t>
  </si>
  <si>
    <t>Summary</t>
  </si>
  <si>
    <t>In the event of a change in valuation, reducing a property's land value, council must</t>
  </si>
  <si>
    <t>amend the rates levied in that year, resulting in a loss of income for that year. However, the Act</t>
  </si>
  <si>
    <t>allows a council to recover that lost income in a subsequent year.</t>
  </si>
  <si>
    <t>Note:</t>
  </si>
  <si>
    <t xml:space="preserve">Council can recover that lost income in any subsequent year. It does not </t>
  </si>
  <si>
    <t>have to be claimed in the next year.</t>
  </si>
  <si>
    <t>In order to successfully recover any lost income a council must exceed its</t>
  </si>
  <si>
    <t xml:space="preserve">Permissible Income by the amount of the lost income. This will produce an </t>
  </si>
  <si>
    <t>excess result for the year that is offset by the amount of lost income.</t>
  </si>
  <si>
    <t xml:space="preserve">Having exceeded its permissible income, and therefore recovered the lost </t>
  </si>
  <si>
    <t xml:space="preserve">income by the excess amount. This ensures that Council's Notional General </t>
  </si>
  <si>
    <t>Income is maintained at its correct level.</t>
  </si>
  <si>
    <t>The Detail</t>
  </si>
  <si>
    <r>
      <t xml:space="preserve">Section 511A of the </t>
    </r>
    <r>
      <rPr>
        <i/>
        <sz val="12"/>
        <rFont val="Arial"/>
        <family val="2"/>
      </rPr>
      <t>Local Government Act 1993</t>
    </r>
    <r>
      <rPr>
        <sz val="12"/>
        <rFont val="Arial"/>
        <family val="2"/>
      </rPr>
      <t xml:space="preserve"> allows a Council to recover income that is lost </t>
    </r>
  </si>
  <si>
    <t>due to changes in valuation in any previous years.  Section 511A (2) provides for the lost income</t>
  </si>
  <si>
    <t>being recovered for a year (once only) as permissible general income.</t>
  </si>
  <si>
    <t>It should be noted that amounts can be recovered for more than one year (commencing on or</t>
  </si>
  <si>
    <t>after 01/07/1996) if the Valuer General determines that the amended value should go back to</t>
  </si>
  <si>
    <t>previous years.  Should this occur, the relevant ad valorem for those years should be shown in</t>
  </si>
  <si>
    <t>Schedule 4.</t>
  </si>
  <si>
    <t>While income can be recovered by increasing permissible income in the same year as</t>
  </si>
  <si>
    <t>granted.</t>
  </si>
  <si>
    <r>
      <t>(Section 555(1)(b1)</t>
    </r>
    <r>
      <rPr>
        <b/>
        <i/>
        <sz val="10"/>
        <rFont val="Arial"/>
        <family val="2"/>
      </rPr>
      <t xml:space="preserve"> Local Government Act 1993</t>
    </r>
    <r>
      <rPr>
        <b/>
        <sz val="10"/>
        <rFont val="Arial"/>
        <family val="2"/>
      </rPr>
      <t>)</t>
    </r>
  </si>
  <si>
    <t>Assessment
Number</t>
  </si>
  <si>
    <t xml:space="preserve"> Valuation </t>
  </si>
  <si>
    <r>
      <t xml:space="preserve">% </t>
    </r>
    <r>
      <rPr>
        <b/>
        <sz val="10"/>
        <rFont val="Arial"/>
        <family val="2"/>
      </rPr>
      <t>NOT</t>
    </r>
    <r>
      <rPr>
        <b/>
        <sz val="10"/>
        <rFont val="Arial"/>
        <family val="2"/>
      </rPr>
      <t xml:space="preserve"> subject to Conservation
agreement</t>
    </r>
  </si>
  <si>
    <t>Income from full base or minimum</t>
  </si>
  <si>
    <t>Rates Actually Levied</t>
  </si>
  <si>
    <t>Overstated Income</t>
  </si>
  <si>
    <t>Completion of this schedule is only necessary when Council's rating</t>
  </si>
  <si>
    <r>
      <t xml:space="preserve">structure incorporates a </t>
    </r>
    <r>
      <rPr>
        <u/>
        <sz val="12"/>
        <rFont val="Arial"/>
        <family val="2"/>
      </rPr>
      <t>base</t>
    </r>
    <r>
      <rPr>
        <sz val="12"/>
        <rFont val="Arial"/>
        <family val="2"/>
      </rPr>
      <t xml:space="preserve"> or </t>
    </r>
    <r>
      <rPr>
        <u/>
        <sz val="12"/>
        <rFont val="Arial"/>
        <family val="2"/>
      </rPr>
      <t>minimum</t>
    </r>
    <r>
      <rPr>
        <sz val="12"/>
        <rFont val="Arial"/>
        <family val="2"/>
      </rPr>
      <t xml:space="preserve"> amount.</t>
    </r>
  </si>
  <si>
    <t>Assessments, subject to conservation agreements, should be entered individually,</t>
  </si>
  <si>
    <t>detailing the land value, the percentage of the property not subject to the</t>
  </si>
  <si>
    <t>conservation agreement and the base amount or minimum amount whichever is</t>
  </si>
  <si>
    <t>applicable.</t>
  </si>
  <si>
    <t>have been levied and the amount by which council's revenue would have been</t>
  </si>
  <si>
    <t>overstated.</t>
  </si>
  <si>
    <t>Conservation Agreements</t>
  </si>
  <si>
    <t xml:space="preserve">the parcel not subject to the conservation agreement.  Councils are required to abide with these </t>
  </si>
  <si>
    <t>amendments, which were effective from 18 July 1997.</t>
  </si>
  <si>
    <t>for the continued proportional rating of land, subject to Conservation</t>
  </si>
  <si>
    <t>The amendment applies to any rate levied on whole land parcels that</t>
  </si>
  <si>
    <r>
      <t xml:space="preserve">include a Conservation Agreement for any period on or after </t>
    </r>
    <r>
      <rPr>
        <b/>
        <sz val="12"/>
        <rFont val="Arial"/>
        <family val="2"/>
      </rPr>
      <t>1 July 2008</t>
    </r>
    <r>
      <rPr>
        <sz val="12"/>
        <rFont val="Arial"/>
        <family val="2"/>
      </rPr>
      <t>.</t>
    </r>
  </si>
  <si>
    <r>
      <t xml:space="preserve">Councils are required to calculate rates accordingly for the </t>
    </r>
    <r>
      <rPr>
        <b/>
        <sz val="12"/>
        <rFont val="Arial"/>
        <family val="2"/>
      </rPr>
      <t>2008/09</t>
    </r>
    <r>
      <rPr>
        <sz val="12"/>
        <rFont val="Arial"/>
        <family val="2"/>
      </rPr>
      <t xml:space="preserve"> year</t>
    </r>
  </si>
  <si>
    <t>onwards.</t>
  </si>
  <si>
    <t>Any conservation agreement assessments that are subject to a minimum or base amount are</t>
  </si>
  <si>
    <t>to be included in Schedule 4A to calculate any overstated income as a result of the full base or</t>
  </si>
  <si>
    <t>minimum amount being calculated.</t>
  </si>
  <si>
    <t>2021-22</t>
  </si>
  <si>
    <t>STATEMENT OF COMPLIANCE</t>
  </si>
  <si>
    <t>CONFIRMS THAT:</t>
  </si>
  <si>
    <t>valuation figures upon which the rates have been levied have been checked with the valuations shown in the Valuation List.</t>
  </si>
  <si>
    <t xml:space="preserve">2.
</t>
  </si>
  <si>
    <t>Calculations are complete for:</t>
  </si>
  <si>
    <t>6.  All schedules have been fully completed.</t>
  </si>
  <si>
    <t xml:space="preserve">The Workpapers are now available for audit. </t>
  </si>
  <si>
    <t>_____________________________</t>
  </si>
  <si>
    <t xml:space="preserve">         General Manager</t>
  </si>
  <si>
    <t>Responsible Accounting Officer</t>
  </si>
  <si>
    <t>Dated at _________________, this________________day of _________________, 20__.</t>
  </si>
  <si>
    <t xml:space="preserve">Guide for Auditors - Compliance Checklist: </t>
  </si>
  <si>
    <t>(For Councils and Auditors - not required to be submitted to OLG)</t>
  </si>
  <si>
    <t>Permissible Income Workpapers</t>
  </si>
  <si>
    <t>Workpapers:</t>
  </si>
  <si>
    <t>Compliant</t>
  </si>
  <si>
    <t>Non -compliant</t>
  </si>
  <si>
    <t>Not Applicable</t>
  </si>
  <si>
    <t>If the new valuation is a decrease, check with council the reason for the decrease, as this is not very common and may be an error.</t>
  </si>
  <si>
    <t>Variations in the number of assessments between Schedule 1 and Schedule 2 may be the result of 
changes in rateability e.g. properties changing from non-rateable to rateable during the year and 
vice versa. The changes can be checked against the reconciliation of non-rateable valuations.</t>
  </si>
  <si>
    <t xml:space="preserve">	Base date_x000D_
</t>
  </si>
  <si>
    <t>•</t>
  </si>
  <si>
    <t>Base date</t>
  </si>
  <si>
    <t xml:space="preserve">Minimum amounts: </t>
  </si>
  <si>
    <t xml:space="preserve">Base amounts: </t>
  </si>
  <si>
    <t>Category/subcategory</t>
  </si>
  <si>
    <t>Check the number of assessments has not changed significantly. (eg On occasion councils have transferred assessments to the wrong category or a typo).</t>
  </si>
  <si>
    <t>Check there is no significant change in the number of assessments for each category (eg mistakenly swapped business assessments and farmland assessments). Some changes will occur, generally an increase. If there is a decrease, check with council that it is not an error.</t>
  </si>
  <si>
    <t>Agree the number of assessments to the Council's rating system.</t>
  </si>
  <si>
    <r>
      <t>Minimum amounts:</t>
    </r>
    <r>
      <rPr>
        <sz val="10"/>
        <rFont val="Arial"/>
        <family val="2"/>
      </rPr>
      <t xml:space="preserve"> Must not exceed the statutory limit unless Minister/IPART approval (</t>
    </r>
    <r>
      <rPr>
        <i/>
        <sz val="10"/>
        <rFont val="Arial"/>
        <family val="2"/>
      </rPr>
      <t xml:space="preserve">Local Government (General) Regulation 2005 </t>
    </r>
    <r>
      <rPr>
        <sz val="10"/>
        <rFont val="Arial"/>
        <family val="2"/>
      </rPr>
      <t>– Clause 126). (agree to special variation approval correspondence).</t>
    </r>
  </si>
  <si>
    <r>
      <rPr>
        <b/>
        <sz val="10"/>
        <rFont val="Arial"/>
        <family val="2"/>
      </rPr>
      <t>NB</t>
    </r>
    <r>
      <rPr>
        <sz val="10"/>
        <rFont val="Arial"/>
        <family val="2"/>
      </rPr>
      <t xml:space="preserve"> More than half the assessments are on minimum in a category or subcategory may be considered inequitable.</t>
    </r>
  </si>
  <si>
    <r>
      <t>Base amounts:</t>
    </r>
    <r>
      <rPr>
        <sz val="10"/>
        <rFont val="Arial"/>
        <family val="2"/>
      </rPr>
      <t xml:space="preserve"> (no more than 50% of revenue/category or subcategory)</t>
    </r>
  </si>
  <si>
    <r>
      <t xml:space="preserve">Category/subcategory: </t>
    </r>
    <r>
      <rPr>
        <sz val="10"/>
        <rFont val="Arial"/>
        <family val="2"/>
      </rPr>
      <t>(naming convention for each category/subcategory complies with legislation (</t>
    </r>
    <r>
      <rPr>
        <i/>
        <sz val="10"/>
        <rFont val="Arial"/>
        <family val="2"/>
      </rPr>
      <t>Local Government Act 1993</t>
    </r>
    <r>
      <rPr>
        <sz val="10"/>
        <rFont val="Arial"/>
        <family val="2"/>
      </rPr>
      <t>, Chapter 15 Part 3).</t>
    </r>
  </si>
  <si>
    <t>Check special rate minimums do not exceed $2 limit unless Minister/IPART approval (council should have a signed instrument)</t>
  </si>
  <si>
    <t>Agree Ad Valorem, Base Amounts and Minimums to the Council minute adopting the rates and charges for the upcoming year.</t>
  </si>
  <si>
    <r>
      <t xml:space="preserve">If Councils go into excess in the carry forward amount (an amount that exceeds the permissible income) OLG will automatically extract these amounts from councils'  Permissible Income for General Rates in the Financial Data Returns to administer Ministerial approval by order for publishing in the NSW Government Gazette in accordance with section 512 of the </t>
    </r>
    <r>
      <rPr>
        <b/>
        <i/>
        <sz val="10"/>
        <rFont val="Arial"/>
        <family val="2"/>
      </rPr>
      <t>Local Government Act 1993</t>
    </r>
    <r>
      <rPr>
        <b/>
        <sz val="10"/>
        <rFont val="Arial"/>
        <family val="2"/>
      </rPr>
      <t>.</t>
    </r>
  </si>
  <si>
    <t>Reductions in Valuation can be accumulated and claimed in any year - not just the year the change occurs.</t>
  </si>
  <si>
    <t>It is best practice for councils to only claim valuation changes to offset an excess. If valuation changes are claimed this way, the changes will be held off for the current year and taken off in the following year, remaining in the current year's permissible income.</t>
  </si>
  <si>
    <t>Best Practice</t>
  </si>
  <si>
    <t>Not best practice</t>
  </si>
  <si>
    <t>Department of Premier and Cabinet</t>
  </si>
  <si>
    <t>Division of Local Government</t>
  </si>
  <si>
    <t>Issues identified by the Division</t>
  </si>
  <si>
    <t>Base Amounts</t>
  </si>
  <si>
    <t>The following sub-categories incorporate base amounts that exceed the statutory</t>
  </si>
  <si>
    <t>maximum:</t>
  </si>
  <si>
    <t>The Residential Village - base amount = 79% of notional yield</t>
  </si>
  <si>
    <t>Section 500 of the Act provides that the amount specified as the base amount of a rate</t>
  </si>
  <si>
    <t>must not be such as to produce more than 50% of the total amount payable by the levying</t>
  </si>
  <si>
    <t>of that rate.</t>
  </si>
  <si>
    <t>It is recommended that Council review its rating structure to ensure that Council is satisfied</t>
  </si>
  <si>
    <t>it meets the requirements of the Act.</t>
  </si>
  <si>
    <t>Valuation Objections - Catch-up Result</t>
  </si>
  <si>
    <t>Council has claimed income lost due to valuation objections of $XX,XXX, while in a 'catch-up'</t>
  </si>
  <si>
    <t>position. This has not resulted in any financial benefit to Council and the option to recover</t>
  </si>
  <si>
    <t>this income in the future has been lost.</t>
  </si>
  <si>
    <t>Lost Income - Unused Catch-up</t>
  </si>
  <si>
    <t>Council has not rated to its maximum permissible income for the last three years. As a</t>
  </si>
  <si>
    <t>result $XX,XXX of unused catch-up has been lost. This will have an adverse affect on Council</t>
  </si>
  <si>
    <t>notional income in 2013/14.</t>
  </si>
  <si>
    <t>Sub-categorisation</t>
  </si>
  <si>
    <t>The following sub-categories do not appear to comply with the Act:</t>
  </si>
  <si>
    <t>Residential - Xxxxxx</t>
  </si>
  <si>
    <t>Business - Xxxxxx</t>
  </si>
  <si>
    <t>The Act stipulates that a sub-category may be determined:</t>
  </si>
  <si>
    <t>­</t>
  </si>
  <si>
    <t>for the category “farmland” - according to the intensity of land use, the irrigability</t>
  </si>
  <si>
    <t>of the land or economic factors affecting the land.</t>
  </si>
  <si>
    <t>for the category “residential” - according to whether the land is rural residential</t>
  </si>
  <si>
    <t>land or is within a centre of population.</t>
  </si>
  <si>
    <t>for the category of "mining" - according to the kind of mining involved.</t>
  </si>
  <si>
    <t>for the category “business” - according to a centre of activity.</t>
  </si>
  <si>
    <t>Rural Residential is a distinct sub-category defined in the Act as a</t>
  </si>
  <si>
    <t>single parcel of land, the site of a dwelling and not less than 2</t>
  </si>
  <si>
    <t>hectares or more than 40 hectares in area.</t>
  </si>
  <si>
    <t>Minimum Rates not approved</t>
  </si>
  <si>
    <t>The minimum amount of $XXX.XX applied to the following sub-categories exceeds the</t>
  </si>
  <si>
    <t>statutory maximum of $458.00. The Division has no record of the Ministerial approval to</t>
  </si>
  <si>
    <t>exceed this limit.</t>
  </si>
  <si>
    <t>Residential - Smithtown</t>
  </si>
  <si>
    <t>Business - Industrial</t>
  </si>
  <si>
    <t>To be valid, minimum amounts above the statutory limit MUST be approved by</t>
  </si>
  <si>
    <t>the Minister.</t>
  </si>
  <si>
    <t>Minimums</t>
  </si>
  <si>
    <t>6)</t>
  </si>
  <si>
    <t>Although Council's minimum rates are below the statutory maximum, the majority of</t>
  </si>
  <si>
    <t>ratepayers in the following sub-categories are on the minimum:</t>
  </si>
  <si>
    <t>The overriding characteristic of local government rating is that the assessments that are</t>
  </si>
  <si>
    <t>produced will be primarily and predominantly determined via the ad valorem method</t>
  </si>
  <si>
    <t>whereby the incidence of any rate burden is split differentially according to the value of</t>
  </si>
  <si>
    <t>rateable property.</t>
  </si>
  <si>
    <t>In Sutton v Blue Mountains CC (1977) 40 LGRA 51, it was held that rates levied by the</t>
  </si>
  <si>
    <t>council were invalid if, in most cases the minimum rate paid by a ratepayer was greater</t>
  </si>
  <si>
    <t>than that which would otherwise have been payable had the rate been calculated on an ad valorem basis.</t>
  </si>
  <si>
    <t>Any questions relating to this result should be directed to the Division of Local Government:</t>
  </si>
  <si>
    <t>Performance &amp; Compliance Team - 4428 4100</t>
  </si>
  <si>
    <t>Permissible Income Calculation</t>
  </si>
  <si>
    <t>$'000</t>
  </si>
  <si>
    <r>
      <t xml:space="preserve">Notional General Income Calculation </t>
    </r>
    <r>
      <rPr>
        <vertAlign val="superscript"/>
        <sz val="12"/>
        <rFont val="Arial"/>
        <family val="2"/>
      </rPr>
      <t>(1)</t>
    </r>
  </si>
  <si>
    <t>Less Notional General Income Yield</t>
  </si>
  <si>
    <r>
      <t xml:space="preserve">Carry forward to next year </t>
    </r>
    <r>
      <rPr>
        <vertAlign val="superscript"/>
        <sz val="12"/>
        <rFont val="Arial"/>
        <family val="2"/>
      </rPr>
      <t>(6)</t>
    </r>
  </si>
  <si>
    <t>Expiring SV in 2022-23</t>
  </si>
  <si>
    <t>2022-23 Annual Charges identified in Section 505(a) as being included in General Income
 e.g. drainage</t>
  </si>
  <si>
    <t>2022-23</t>
  </si>
  <si>
    <t xml:space="preserve">represented by the apportionment factor for the parcel determined under section 14X of the </t>
  </si>
  <si>
    <t>11.</t>
  </si>
  <si>
    <t>The workpapers have been provided as a tool to assist councils with the Permissible Income calculation for the Financial Statements and completion of these workpapers is completely optional. Councils may choose their own tools for calculations and demonstration of accuracy to the satisfaction of their auditors.</t>
  </si>
  <si>
    <t>*2022-23 Calculation</t>
  </si>
  <si>
    <t xml:space="preserve">2023-24 Calculation </t>
  </si>
  <si>
    <t xml:space="preserve">2023-24 PERMISSIBLE INCOME </t>
  </si>
  <si>
    <t>Ad Valorem Amount</t>
  </si>
  <si>
    <t>income, Council will be required to reduce the following year's permissible</t>
  </si>
  <si>
    <t>CALCULATION OF TOTAL LAND VALUATIONS ON HAND AT 30/06/2023</t>
  </si>
  <si>
    <t xml:space="preserve">1 July 2022 and used for the making and levying of 2022-23 rates. </t>
  </si>
  <si>
    <t>levy 2022-23 rates (section 509(2)(b) of the Local Government Act 1993) Note: Must only include supplementary valuations as defined in the Valuation</t>
  </si>
  <si>
    <t>2022-23 under section 513(1)(b) of the Local Government Act 1993.</t>
  </si>
  <si>
    <t>2022-23. (ie. Estimates for supplementary valuations yet to be</t>
  </si>
  <si>
    <t>Rates levied in 2022-23 and 2023-24</t>
  </si>
  <si>
    <t>This workpaper amends the total rateable land value, used to calculate the 2022-23</t>
  </si>
  <si>
    <t>decrease in land value that occurred during 2022-23. This is the figure used to</t>
  </si>
  <si>
    <t>as that used to levy the 2022-23 rates. (Refer to the notes below for information</t>
  </si>
  <si>
    <t>2022-23 year (E20). Only include values for rateable land with the same base date</t>
  </si>
  <si>
    <t>for the 2022-23 year.</t>
  </si>
  <si>
    <t>The result of these adjustments (E41) is a revised total of rateable land values,</t>
  </si>
  <si>
    <t>Estimates of increases and decreases in value for purposes of Notional General</t>
  </si>
  <si>
    <t>Following meetings with Revenue Professionals, the Valuer-General and OLG</t>
  </si>
  <si>
    <t>Council is to request section 513 (1)(a) or 513 (1)(b) estimates from the</t>
  </si>
  <si>
    <t>to be included in the “Total of rateable land valuations used to calculate 2022-23</t>
  </si>
  <si>
    <t xml:space="preserve">valuations) to provide for an adjustment in notional general income.  </t>
  </si>
  <si>
    <t>Note: this process also applies when estimates for individual parcels are received.</t>
  </si>
  <si>
    <t>following a general valuation.</t>
  </si>
  <si>
    <t>are to be amended to incorporate any increase or decrease in estimates in the</t>
  </si>
  <si>
    <t xml:space="preserve">an amendment to “land valuations of land on minimums” irrespective of whether </t>
  </si>
  <si>
    <t>the “number on minimum” changes.</t>
  </si>
  <si>
    <t>Land Value as at 30/06/23</t>
  </si>
  <si>
    <t>2022-23 Notional Revenue</t>
  </si>
  <si>
    <t>CALCULATION OF 2022-23 NOTIONAL GENERAL INCOME   - Ordinary Rates</t>
  </si>
  <si>
    <t>2022-23 Notional Income</t>
  </si>
  <si>
    <t>CALCULATION OF 2022-23 NOTIONAL GENERAL INCOME   - SPECIAL RATES</t>
  </si>
  <si>
    <t>CALCULATION OF 2022-23 NOTIONAL GENERAL INCOME   - ANNUAL CHARGES</t>
  </si>
  <si>
    <t>Total 2022-23 Notional General Income:</t>
  </si>
  <si>
    <t>This schedule calculates the Notional General Income for 2022-23. It applies the</t>
  </si>
  <si>
    <t>rating structure used in 2022-23 to land values adjusted by supplementary</t>
  </si>
  <si>
    <t>valuations received during 2022-23.</t>
  </si>
  <si>
    <t>You must enter the same rating structure used to levy rates in 2022-23.</t>
  </si>
  <si>
    <t>The total Notional General Income figure is adjusted automatically to reflect the</t>
  </si>
  <si>
    <t>Land Value as at 01/07/23</t>
  </si>
  <si>
    <t>2023-24 Notional Income Yield</t>
  </si>
  <si>
    <t>This schedule should reflect the actual values used for levying rates in 2023-24.
 NOTIONAL INCOME YIELD SHOULD BE SHOWN BEFORE ANY ADJUSTMENT IS MADE FOR UNCOLLECTED INCOME.</t>
  </si>
  <si>
    <t xml:space="preserve">       Total 2023-24 Notional General Income Yield:</t>
  </si>
  <si>
    <t>This schedule calculates the Notional General Income Yield for 2023-24. It applies</t>
  </si>
  <si>
    <t>received during 2022-23.</t>
  </si>
  <si>
    <t>in 2023-24. Include all ordinary rates, special rates and annual charges levied</t>
  </si>
  <si>
    <r>
      <t xml:space="preserve">Councils </t>
    </r>
    <r>
      <rPr>
        <b/>
        <sz val="10"/>
        <rFont val="Arial"/>
        <family val="2"/>
      </rPr>
      <t>must</t>
    </r>
    <r>
      <rPr>
        <sz val="10"/>
        <rFont val="Arial"/>
        <family val="2"/>
      </rPr>
      <t xml:space="preserve"> choose a category from the drop down list before entering the name</t>
    </r>
  </si>
  <si>
    <r>
      <t xml:space="preserve">518 of the </t>
    </r>
    <r>
      <rPr>
        <i/>
        <sz val="10"/>
        <rFont val="Arial"/>
        <family val="2"/>
      </rPr>
      <t>Local Government Act 1993</t>
    </r>
    <r>
      <rPr>
        <sz val="10"/>
        <rFont val="Arial"/>
        <family val="2"/>
      </rPr>
      <t xml:space="preserve"> (farmland / residential / mining / business)</t>
    </r>
  </si>
  <si>
    <r>
      <t xml:space="preserve">The insertion of section 518B of the </t>
    </r>
    <r>
      <rPr>
        <i/>
        <sz val="10"/>
        <rFont val="Arial"/>
        <family val="2"/>
      </rPr>
      <t xml:space="preserve">Local Government Act 1993 </t>
    </r>
    <r>
      <rPr>
        <sz val="10"/>
        <rFont val="Arial"/>
        <family val="2"/>
      </rPr>
      <t xml:space="preserve">requires that a council </t>
    </r>
  </si>
  <si>
    <t>The Total Notional General Income yield figure is adjusted automatically to reflect</t>
  </si>
  <si>
    <t>within the Notional General Income yield in that year.</t>
  </si>
  <si>
    <t>2019-20</t>
  </si>
  <si>
    <t>2020-21</t>
  </si>
  <si>
    <t>2023-24</t>
  </si>
  <si>
    <t>2024-25</t>
  </si>
  <si>
    <t>2025-26</t>
  </si>
  <si>
    <t>2026-27</t>
  </si>
  <si>
    <t>2027-28</t>
  </si>
  <si>
    <t>2028-29</t>
  </si>
  <si>
    <t>Catch Up Result</t>
  </si>
  <si>
    <t>Catch Up Balance</t>
  </si>
  <si>
    <t>Accumulated Total</t>
  </si>
  <si>
    <t>2023-24 Base Amount $
(If Applicable)</t>
  </si>
  <si>
    <t>2023-24 Minimum $
(If Applicable)</t>
  </si>
  <si>
    <r>
      <t xml:space="preserve">conservation agreement under the </t>
    </r>
    <r>
      <rPr>
        <i/>
        <sz val="12"/>
        <rFont val="Arial"/>
        <family val="2"/>
      </rPr>
      <t>National Parks and Wildlife Act 1974</t>
    </r>
    <r>
      <rPr>
        <sz val="12"/>
        <rFont val="Arial"/>
        <family val="2"/>
      </rPr>
      <t xml:space="preserve">.  Section 555(3) </t>
    </r>
    <r>
      <rPr>
        <i/>
        <sz val="12"/>
        <rFont val="Arial"/>
        <family val="2"/>
      </rPr>
      <t xml:space="preserve">Local </t>
    </r>
  </si>
  <si>
    <r>
      <t xml:space="preserve">Section 555(1)(b1) </t>
    </r>
    <r>
      <rPr>
        <i/>
        <sz val="12"/>
        <rFont val="Arial"/>
        <family val="2"/>
      </rPr>
      <t>Local Government Act 1993</t>
    </r>
    <r>
      <rPr>
        <sz val="12"/>
        <rFont val="Arial"/>
        <family val="2"/>
      </rPr>
      <t xml:space="preserve"> exempts from all rates land that is subject to a </t>
    </r>
  </si>
  <si>
    <r>
      <rPr>
        <i/>
        <sz val="12"/>
        <rFont val="Arial"/>
        <family val="2"/>
      </rPr>
      <t>Government Act 1993</t>
    </r>
    <r>
      <rPr>
        <sz val="12"/>
        <rFont val="Arial"/>
        <family val="2"/>
      </rPr>
      <t xml:space="preserve"> provides for rates being made and levied proportionately on the part of </t>
    </r>
  </si>
  <si>
    <r>
      <t xml:space="preserve">Section 555(3) of the </t>
    </r>
    <r>
      <rPr>
        <i/>
        <sz val="12"/>
        <rFont val="Arial"/>
        <family val="2"/>
      </rPr>
      <t xml:space="preserve">Local Government Act 1993 </t>
    </r>
    <r>
      <rPr>
        <sz val="12"/>
        <rFont val="Arial"/>
        <family val="2"/>
      </rPr>
      <t>has been amended to provide</t>
    </r>
  </si>
  <si>
    <r>
      <t xml:space="preserve">Agreements, following changes to the </t>
    </r>
    <r>
      <rPr>
        <i/>
        <sz val="12"/>
        <rFont val="Arial"/>
        <family val="2"/>
      </rPr>
      <t>Valuation of Lands Act</t>
    </r>
    <r>
      <rPr>
        <sz val="12"/>
        <rFont val="Arial"/>
        <family val="2"/>
      </rPr>
      <t>.</t>
    </r>
  </si>
  <si>
    <t>Permissible Income Notes</t>
  </si>
  <si>
    <t>Last year notional general income yield</t>
  </si>
  <si>
    <r>
      <t xml:space="preserve">Plus or minus adjustments </t>
    </r>
    <r>
      <rPr>
        <vertAlign val="superscript"/>
        <sz val="12"/>
        <rFont val="Arial"/>
        <family val="2"/>
      </rPr>
      <t>(2)</t>
    </r>
  </si>
  <si>
    <r>
      <rPr>
        <b/>
        <sz val="12"/>
        <rFont val="Arial"/>
        <family val="2"/>
      </rPr>
      <t>Less</t>
    </r>
    <r>
      <rPr>
        <sz val="12"/>
        <rFont val="Arial"/>
        <family val="2"/>
      </rPr>
      <t xml:space="preserve"> expiring special variation amount</t>
    </r>
  </si>
  <si>
    <t>(1)  The Notional General Income will not reconcile with rate income in the financial statements in the corresponding year. The statements are reported on an accrual accounting basis which include amounts that relate to prior years' rates income.</t>
  </si>
  <si>
    <t>(2)   Adjustments account for changes in the number of assessments and any increase or decrease in land value occurring during the year. The adjustments are called in the Valuation of Land Act 1916 "supplementary valuations" as defined in the Valuation of Land Act 1916.</t>
  </si>
  <si>
    <t xml:space="preserve">Total Available
</t>
  </si>
  <si>
    <r>
      <t xml:space="preserve">Reductions in Valuation </t>
    </r>
    <r>
      <rPr>
        <i/>
        <sz val="10"/>
        <rFont val="Arial"/>
        <family val="2"/>
      </rPr>
      <t>(negative)</t>
    </r>
    <r>
      <rPr>
        <sz val="10"/>
        <rFont val="Arial"/>
        <family val="2"/>
      </rPr>
      <t xml:space="preserve"> </t>
    </r>
  </si>
  <si>
    <t>Valuations Used To Levy 2022-23 Rates</t>
  </si>
  <si>
    <t>(must equal total in Prior Year Yield  Workpapers)</t>
  </si>
  <si>
    <r>
      <rPr>
        <i/>
        <sz val="10"/>
        <rFont val="Arial"/>
        <family val="2"/>
      </rPr>
      <t>of Land Act 1916</t>
    </r>
    <r>
      <rPr>
        <sz val="10"/>
        <rFont val="Arial"/>
        <family val="2"/>
      </rPr>
      <t xml:space="preserve"> - Refer to "Land Valuation Notes" tab for details.</t>
    </r>
  </si>
  <si>
    <r>
      <rPr>
        <u/>
        <sz val="12"/>
        <rFont val="Arial"/>
        <family val="2"/>
      </rPr>
      <t>FIRST</t>
    </r>
    <r>
      <rPr>
        <sz val="12"/>
        <rFont val="Arial"/>
        <family val="2"/>
      </rPr>
      <t xml:space="preserve"> Council needs to complete the Calculation spreadsheet </t>
    </r>
  </si>
  <si>
    <r>
      <t xml:space="preserve">Do not enter </t>
    </r>
    <r>
      <rPr>
        <sz val="12"/>
        <color indexed="10"/>
        <rFont val="Arial"/>
        <family val="2"/>
      </rPr>
      <t>$,</t>
    </r>
    <r>
      <rPr>
        <sz val="12"/>
        <rFont val="Arial"/>
        <family val="2"/>
      </rPr>
      <t xml:space="preserve"> </t>
    </r>
    <r>
      <rPr>
        <sz val="12"/>
        <color indexed="10"/>
        <rFont val="Arial"/>
        <family val="2"/>
      </rPr>
      <t>% or N/A</t>
    </r>
    <r>
      <rPr>
        <sz val="12"/>
        <rFont val="Arial"/>
        <family val="2"/>
      </rPr>
      <t xml:space="preserve"> signs in any cell.</t>
    </r>
  </si>
  <si>
    <t>Date Certified for Audit by General Manager (Statement of Compliance (SOC))</t>
  </si>
  <si>
    <t>which is used to calculate the 2023-24 Notional General Income.</t>
  </si>
  <si>
    <t>calculate Notional General Income for 2023-24.</t>
  </si>
  <si>
    <t>necessarily include all entries contained in a supplementary list.</t>
  </si>
  <si>
    <r>
      <t xml:space="preserve">must abide with the “definition” contained in the </t>
    </r>
    <r>
      <rPr>
        <i/>
        <sz val="12"/>
        <rFont val="Arial"/>
        <family val="2"/>
      </rPr>
      <t>Valuation of Land Act 1916</t>
    </r>
    <r>
      <rPr>
        <sz val="12"/>
        <rFont val="Arial"/>
        <family val="2"/>
      </rPr>
      <t xml:space="preserve"> and </t>
    </r>
    <r>
      <rPr>
        <b/>
        <sz val="12"/>
        <rFont val="Arial"/>
        <family val="2"/>
      </rPr>
      <t xml:space="preserve">does not </t>
    </r>
  </si>
  <si>
    <t xml:space="preserve">Any inclusion in the Land Valuation Tab as a “supplementary valuation” </t>
  </si>
  <si>
    <r>
      <t xml:space="preserve">The following examples are </t>
    </r>
    <r>
      <rPr>
        <b/>
        <sz val="12"/>
        <rFont val="Arial"/>
        <family val="2"/>
      </rPr>
      <t>NOT</t>
    </r>
    <r>
      <rPr>
        <sz val="12"/>
        <rFont val="Arial"/>
        <family val="2"/>
      </rPr>
      <t xml:space="preserve"> to be included in Land Valuation Tab:</t>
    </r>
  </si>
  <si>
    <r>
      <t xml:space="preserve">The following are supplementary valuations that are </t>
    </r>
    <r>
      <rPr>
        <b/>
        <sz val="12"/>
        <rFont val="Arial"/>
        <family val="2"/>
      </rPr>
      <t>NOT</t>
    </r>
    <r>
      <rPr>
        <sz val="12"/>
        <rFont val="Arial"/>
        <family val="2"/>
      </rPr>
      <t xml:space="preserve"> to be shown on Land Valuation Tab:</t>
    </r>
  </si>
  <si>
    <t>or may not be subject to the minimum; or</t>
  </si>
  <si>
    <t xml:space="preserve">To enable a calculation of notional revenue in the Prior Year Yield tab the “land valuations” </t>
  </si>
  <si>
    <t>Land Valuation Tab:</t>
  </si>
  <si>
    <t>approved income adjustments are added in the Permissible Income Tab.</t>
  </si>
  <si>
    <t>Include the increase or decrease in values of the estimates in the Land Valuation tab as a</t>
  </si>
  <si>
    <t xml:space="preserve">impact of voluntary conservation agreements claimed in the previous year's </t>
  </si>
  <si>
    <t xml:space="preserve"> Permissible General Income calculation.</t>
  </si>
  <si>
    <t>The total notional general income figure forms the starting point to the</t>
  </si>
  <si>
    <t xml:space="preserve">overstated in conservation agreements of the previous year is included in the </t>
  </si>
  <si>
    <t>conservation agreements.  (The figure is the Total Adjustment to Income</t>
  </si>
  <si>
    <t>Calculation of 2023-24 Notional General Income Yield - Special Rates</t>
  </si>
  <si>
    <t>Calculation of 2023-24 Notional General Income Yield - Ordinary Rates</t>
  </si>
  <si>
    <t>Note: All valuations in this part must be ones in Council's Valuation List on 1 July 2023 including those where section 513 estimates were used in the Land Valuation tab</t>
  </si>
  <si>
    <t>Calculation of 2023-24 Notional General Income Yield - Annual Charges</t>
  </si>
  <si>
    <r>
      <t xml:space="preserve">Adjustment (reduction) to </t>
    </r>
    <r>
      <rPr>
        <b/>
        <sz val="10"/>
        <rFont val="Arial"/>
        <family val="2"/>
      </rPr>
      <t xml:space="preserve">base amounts </t>
    </r>
    <r>
      <rPr>
        <sz val="10"/>
        <rFont val="Arial"/>
        <family val="2"/>
      </rPr>
      <t xml:space="preserve">and </t>
    </r>
    <r>
      <rPr>
        <b/>
        <sz val="10"/>
        <rFont val="Arial"/>
        <family val="2"/>
      </rPr>
      <t xml:space="preserve">minimum rates </t>
    </r>
    <r>
      <rPr>
        <sz val="10"/>
        <rFont val="Arial"/>
        <family val="2"/>
      </rPr>
      <t>income due to conservation agreements tab</t>
    </r>
  </si>
  <si>
    <t>(All Sub-Totals from Current Year Yield Tab)</t>
  </si>
  <si>
    <t>Calculation of Notional General Income Yield for 2023-24</t>
  </si>
  <si>
    <t>Current Year Yield - Notes</t>
  </si>
  <si>
    <t>overstated in the Conservation Agreement tab is included in the appropriate cell at the end of the</t>
  </si>
  <si>
    <t>Total Income Lost  (transferred to Calculation tab)</t>
  </si>
  <si>
    <t xml:space="preserve">NOT be affected as the amount will be deducted from permissible income in the following year. </t>
  </si>
  <si>
    <t xml:space="preserve">included in the Reductions in Valuation tab, a Council’s level of Notional General Income will </t>
  </si>
  <si>
    <t>in next year’s return, where again it must be used in that year. NO EXCEPTION to this rule will be</t>
  </si>
  <si>
    <t xml:space="preserve">in the same year.  If unable to use it a council can exclude it from the current year and include it </t>
  </si>
  <si>
    <t xml:space="preserve">Adjustment to Income in 2023-24 due to Conservation Agreements </t>
  </si>
  <si>
    <t># Note: Ad valorem component of assessment is not included in this schedule as that portion will be correct in the Current Year Yield tab based upon the rateable portion.</t>
  </si>
  <si>
    <t xml:space="preserve">(Include Conservation Agreements containing base or minimum amounts only) </t>
  </si>
  <si>
    <t>tab) is not inflated by income that Council is unable to collect.</t>
  </si>
  <si>
    <t>This schedule ensures that Council's Notional General Income Yield (Current Year Yield</t>
  </si>
  <si>
    <t>Total Notional General Income Yield figure.</t>
  </si>
  <si>
    <t>The total of the overstated income is transferred to Current Year Yield to adjust the</t>
  </si>
  <si>
    <t xml:space="preserve">amount are not to be included in the Conservation Agreement tab.  Parcels that are also 100% </t>
  </si>
  <si>
    <t xml:space="preserve">subject to a 100% conservation agreement should be treated like any other non-rateable parcel </t>
  </si>
  <si>
    <t>and not included in the rating return.</t>
  </si>
  <si>
    <t xml:space="preserve">Current Year Yield tab while the original value will still be included in Previous Year Yield tab.  </t>
  </si>
  <si>
    <t xml:space="preserve">For example, for a parcel with a land value of $150,000 that has a conservation agreement </t>
  </si>
  <si>
    <t>Valuations appearing under the rating categories in Previous Year Yield and Current Year Yield tabs showing the calculation of the notional revenue (notional rate income) and notional general income yield are correct and have been examined by me.</t>
  </si>
  <si>
    <t>All Tabs have been fully completed.</t>
  </si>
  <si>
    <t>Check that the data in all spreadsheet have not been overridden, ie, all cells shaded in yellow are automatically populated with either Vlookup data or a formula.</t>
  </si>
  <si>
    <t>Current Year Yield</t>
  </si>
  <si>
    <t>Reduction in Valuations</t>
  </si>
  <si>
    <t>Permissible Income</t>
  </si>
  <si>
    <t>PERMISSIBLE GENERAL INCOME CALCULATION</t>
  </si>
  <si>
    <t>This is a fully automated schedule that calculates a council's Permissible income,</t>
  </si>
  <si>
    <t>compares that to council's Notional General Income Yield, and calculates the</t>
  </si>
  <si>
    <t>catch-up or excess result for the year.</t>
  </si>
  <si>
    <t>Summary of the steps</t>
  </si>
  <si>
    <t>Subtracts any expiring special variation amount (I9).</t>
  </si>
  <si>
    <t>The balance is then increased by either:</t>
  </si>
  <si>
    <t></t>
  </si>
  <si>
    <r>
      <t xml:space="preserve">the </t>
    </r>
    <r>
      <rPr>
        <b/>
        <sz val="12"/>
        <rFont val="Arial"/>
        <family val="2"/>
      </rPr>
      <t>special variation</t>
    </r>
    <r>
      <rPr>
        <sz val="12"/>
        <rFont val="Arial"/>
        <family val="2"/>
      </rPr>
      <t xml:space="preserve"> percentage including the rate-peg</t>
    </r>
  </si>
  <si>
    <r>
      <t xml:space="preserve">the </t>
    </r>
    <r>
      <rPr>
        <b/>
        <sz val="12"/>
        <rFont val="Arial"/>
        <family val="2"/>
      </rPr>
      <t>general variation</t>
    </r>
    <r>
      <rPr>
        <sz val="12"/>
        <rFont val="Arial"/>
        <family val="2"/>
      </rPr>
      <t xml:space="preserve"> percentage, or</t>
    </r>
  </si>
  <si>
    <r>
      <t>the</t>
    </r>
    <r>
      <rPr>
        <b/>
        <sz val="12"/>
        <rFont val="Arial"/>
        <family val="2"/>
      </rPr>
      <t xml:space="preserve"> income adjustment</t>
    </r>
    <r>
      <rPr>
        <sz val="12"/>
        <rFont val="Arial"/>
        <family val="2"/>
      </rPr>
      <t xml:space="preserve"> percentage including the rate-peg.</t>
    </r>
  </si>
  <si>
    <t>The sub-total (G21) is then adjusted by any remaining catch-up or excess amounts</t>
  </si>
  <si>
    <t xml:space="preserve">and any valuation objections claimed in the previous year, resulting in the council's </t>
  </si>
  <si>
    <t>Total Permissible General Income for the year (I32).</t>
  </si>
  <si>
    <t>The permissible income is then compared to the Notional General Income Yield</t>
  </si>
  <si>
    <t>The Net Result may then be adjusted to account for valuation objections</t>
  </si>
  <si>
    <t>and/or unused catch-up amounts:</t>
  </si>
  <si>
    <t>If Council has claimed valuation objection adjustments on</t>
  </si>
  <si>
    <t>result for the year.</t>
  </si>
  <si>
    <t>Where the Net Result has been adjusted to account for valuation objections, the</t>
  </si>
  <si>
    <t>(This reversal adjustment is necessary to ensure that council's</t>
  </si>
  <si>
    <t>Notional General Income is not over stated. By including the</t>
  </si>
  <si>
    <t>adjustment for valuation objections earlier, council's Permissible</t>
  </si>
  <si>
    <t>Income was effectively increased).</t>
  </si>
  <si>
    <t>Permissible Income - Notes</t>
  </si>
  <si>
    <t>The schedule picks up the revised Notional General Income from Previous Year Yield (I11).</t>
  </si>
  <si>
    <t>Less</t>
  </si>
  <si>
    <t>Special Variation Expiring $</t>
  </si>
  <si>
    <t>Add</t>
  </si>
  <si>
    <t>%</t>
  </si>
  <si>
    <t>(x)</t>
  </si>
  <si>
    <t>Data Source Calculation Sheet</t>
  </si>
  <si>
    <t>Accumulated balance (from Calculation C6)</t>
  </si>
  <si>
    <t>A.</t>
  </si>
  <si>
    <t>B.</t>
  </si>
  <si>
    <t xml:space="preserve">Reduction in Valuation income adjustment </t>
  </si>
  <si>
    <t>C.</t>
  </si>
  <si>
    <t>Net Result Catch-up or (Excess)</t>
  </si>
  <si>
    <t>IMPORTANT INFORMATION WHEN CALCULATING NEXT YEAR'S PERMISSIBLE INCOME</t>
  </si>
  <si>
    <r>
      <t>ie</t>
    </r>
    <r>
      <rPr>
        <sz val="12"/>
        <color indexed="10"/>
        <rFont val="Arial"/>
        <family val="2"/>
      </rPr>
      <t>.</t>
    </r>
  </si>
  <si>
    <t xml:space="preserve">Adjustment (reduction) to income due to conservation agreements </t>
  </si>
  <si>
    <t>(transfers to Permissible Income)</t>
  </si>
  <si>
    <t>(Total Previous Year Yield Parts A &amp; B)</t>
  </si>
  <si>
    <t>Previous year's Permissible Income &amp; Calculation Tabs</t>
  </si>
  <si>
    <t>Sub Total</t>
  </si>
  <si>
    <t>Income lost due to reduction in valuation</t>
  </si>
  <si>
    <t>Sub-Total + Red in Val. - Total Yield</t>
  </si>
  <si>
    <t>A
Accumulated Balance</t>
  </si>
  <si>
    <t>B
Result</t>
  </si>
  <si>
    <t>C
Valuation Change Income Adjustment</t>
  </si>
  <si>
    <r>
      <rPr>
        <b/>
        <sz val="10"/>
        <rFont val="Arial"/>
        <family val="2"/>
      </rPr>
      <t xml:space="preserve">Previous year's Current Year Yield Tab </t>
    </r>
    <r>
      <rPr>
        <sz val="10"/>
        <rFont val="Arial"/>
        <family val="2"/>
      </rPr>
      <t xml:space="preserve">
Opening Balance</t>
    </r>
  </si>
  <si>
    <t>Valuations used Current Year Yield for 2023-24</t>
  </si>
  <si>
    <t xml:space="preserve">Conservation Agreement Adjustment   </t>
  </si>
  <si>
    <t>Expiring SV in 2023-24</t>
  </si>
  <si>
    <t>Valuations used for 
2022-23</t>
  </si>
  <si>
    <r>
      <t xml:space="preserve">Income lost due to reduction in valuation </t>
    </r>
    <r>
      <rPr>
        <sz val="8"/>
        <rFont val="Arial"/>
        <family val="2"/>
      </rPr>
      <t>(as identified in Valuation Reduction tab)</t>
    </r>
  </si>
  <si>
    <t>Result Catch-up or Excess for the year (I36).</t>
  </si>
  <si>
    <t xml:space="preserve">transferred from Current Year Yield tab to Permissible Income tab (I33) to give the Net  </t>
  </si>
  <si>
    <t>Valuation Reduction tab the total amount is shown in I37 and added to the</t>
  </si>
  <si>
    <r>
      <rPr>
        <i/>
        <sz val="12"/>
        <color rgb="FFFF0000"/>
        <rFont val="Arial"/>
        <family val="2"/>
      </rPr>
      <t>is to be used within ten years or it will be forfeited.</t>
    </r>
    <r>
      <rPr>
        <i/>
        <sz val="12"/>
        <rFont val="Arial"/>
        <family val="2"/>
      </rPr>
      <t xml:space="preserve"> </t>
    </r>
  </si>
  <si>
    <r>
      <t>Any unused catch-up is deducted from the result.</t>
    </r>
    <r>
      <rPr>
        <i/>
        <sz val="12"/>
        <rFont val="Arial"/>
        <family val="2"/>
      </rPr>
      <t xml:space="preserve"> </t>
    </r>
    <r>
      <rPr>
        <i/>
        <sz val="12"/>
        <color rgb="FFFF0000"/>
        <rFont val="Arial"/>
        <family val="2"/>
      </rPr>
      <t>A catch-up</t>
    </r>
  </si>
  <si>
    <t>adjustment must be reversed (D44) to reflect the true amount available for the</t>
  </si>
  <si>
    <t>following year (D46).</t>
  </si>
  <si>
    <r>
      <t xml:space="preserve">In accordance with the </t>
    </r>
    <r>
      <rPr>
        <i/>
        <sz val="10"/>
        <rFont val="Arial"/>
        <family val="2"/>
      </rPr>
      <t>Local Government Act 1993</t>
    </r>
    <r>
      <rPr>
        <sz val="10"/>
        <rFont val="Arial"/>
        <family val="2"/>
      </rPr>
      <t xml:space="preserve">, entries for the year ended 30 June 2023 have been duly completed and the rates levied in 2023-24 have been brought to account and that the </t>
    </r>
  </si>
  <si>
    <t>The 2022-23 supplementary valuations (net) of rateable land shown in the Land Valuation tab has been calculated after adding values from the Valuer General's supplementary list and deducting any values from the preceding year for the those parcels.  Only valuations as defined in the Valuation of Land Act 1916 have been taken into account.</t>
  </si>
  <si>
    <t>Reduction should automatically populate from the Valuation Reduction tab to Current Year Yield tab (cell I32).</t>
  </si>
  <si>
    <t>TOTAL PERMISSIBLE GENERAL INCOME FOR 2023-24</t>
  </si>
  <si>
    <t xml:space="preserve">2022-23 Notional General Income </t>
  </si>
  <si>
    <t>Total Permissible General Income for 2023-24</t>
  </si>
  <si>
    <t>2022-23 (Result)</t>
  </si>
  <si>
    <t xml:space="preserve">Carry forward Total for 2024-25 </t>
  </si>
  <si>
    <t xml:space="preserve">   TOTAL AVAILABLE FOR 2024-25</t>
  </si>
  <si>
    <t xml:space="preserve">   to be deducted from 2024-25 permissible general income (s511A) *</t>
  </si>
  <si>
    <t>2023-24 Notional General Income Yield (from Current Year Yield tab)</t>
  </si>
  <si>
    <t>Total of Rateable Land Valuations used to calculate 2023-24</t>
  </si>
  <si>
    <t>Calculation of total land valuations on hand at 30/06/2023</t>
  </si>
  <si>
    <t>Land Valuation - Notes</t>
  </si>
  <si>
    <t>The opening rateable land value figure (E14) equals the total in the Previous Year Yield tab</t>
  </si>
  <si>
    <r>
      <t xml:space="preserve">Note: </t>
    </r>
    <r>
      <rPr>
        <sz val="12"/>
        <rFont val="Arial"/>
        <family val="2"/>
      </rPr>
      <t xml:space="preserve">This figure </t>
    </r>
    <r>
      <rPr>
        <b/>
        <sz val="12"/>
        <rFont val="Arial"/>
        <family val="2"/>
      </rPr>
      <t>must</t>
    </r>
    <r>
      <rPr>
        <sz val="12"/>
        <rFont val="Arial"/>
        <family val="2"/>
      </rPr>
      <t xml:space="preserve"> equal the total land value figure used in Prior Year Yield tab (J11).</t>
    </r>
  </si>
  <si>
    <t>“Total Rateable Land Value” in the Prior Year Yield tab.  The estimates of increase or</t>
  </si>
  <si>
    <t>councils to adjust notional general income in respect to s513 (1)(b)</t>
  </si>
  <si>
    <t>are required in the Previous Year Yield tab, particularly when minimums are involved.</t>
  </si>
  <si>
    <t>of the Land Valuation tab).</t>
  </si>
  <si>
    <t>Section 513 Estimates required to adjust a council’s NGI are to be processed as follows:</t>
  </si>
  <si>
    <t xml:space="preserve">notional revenue in Prior Year Yield tab  (based on a bulk estimate for each </t>
  </si>
  <si>
    <t>notional general income” in the Land Valuation tab which must reconcile with the</t>
  </si>
  <si>
    <t>decrease are also included in Land Valuation tab (replacing prior valuations with new</t>
  </si>
  <si>
    <t>to the minimum rate (to enable calculation of notional revenue in Land Valuation tab) a</t>
  </si>
  <si>
    <t>base date parcels estimated at $16,000 each in Land Valuation tab which may</t>
  </si>
  <si>
    <t>included in Land Valuation tab, replacing the prior base date valuations.</t>
  </si>
  <si>
    <t>It is again emphasised that the “total rateable land value” in Land Valuation tab must</t>
  </si>
  <si>
    <t>reconcile with the total transferred from Land Valuation tab.</t>
  </si>
  <si>
    <r>
      <t xml:space="preserve">This table is an automated summary of the information below and is </t>
    </r>
    <r>
      <rPr>
        <u/>
        <sz val="10"/>
        <rFont val="Arial"/>
        <family val="2"/>
      </rPr>
      <t>not to be filled in</t>
    </r>
    <r>
      <rPr>
        <sz val="10"/>
        <rFont val="Arial"/>
        <family val="2"/>
      </rPr>
      <t xml:space="preserve">. For information purposes only. </t>
    </r>
  </si>
  <si>
    <t>Note: Total  assessments should approximate (but generally NOT equal) the number of assessments in the Current Year Yield tab. Any significant difference should be explained. All valuations included here must be included in Council's Valuation list on 30 June 2023 or have been provided by the Valuer General's estimates in Land Valuation tab.</t>
  </si>
  <si>
    <t>(Do not include parcels that are rateable in 2023-24 but were non-rateable in 2022-23; include in Current Year Yield tab only).</t>
  </si>
  <si>
    <t>(Include parcels that were rateable in 2022-23 but are non-rateable in 2023-24; exclude from Current Year Yield tab).</t>
  </si>
  <si>
    <t>Calculation of notional general income for 2022-23</t>
  </si>
  <si>
    <t>in the Land Valuation tab (E32).</t>
  </si>
  <si>
    <t xml:space="preserve">Previous Year Yield and Current Year Yield tabs. </t>
  </si>
  <si>
    <t xml:space="preserve"> from the prior year's Conservation Agreement tab).</t>
  </si>
  <si>
    <r>
      <t xml:space="preserve">This table is an automated summary of the information in the Current Year Yield below and is </t>
    </r>
    <r>
      <rPr>
        <u/>
        <sz val="10"/>
        <rFont val="Arial"/>
        <family val="2"/>
      </rPr>
      <t>not to be filled in</t>
    </r>
    <r>
      <rPr>
        <sz val="10"/>
        <rFont val="Arial"/>
        <family val="2"/>
      </rPr>
      <t xml:space="preserve">. </t>
    </r>
  </si>
  <si>
    <t>amount are not to be included in Conservation Agreement tab.  Parcels that are also 100% subject to a</t>
  </si>
  <si>
    <t>Current Year Yield tab while the original value will still be included in Previous Year Yield.  For example, for a</t>
  </si>
  <si>
    <t>property, $50,000 would be shown in the Current Year Yield tab.</t>
  </si>
  <si>
    <t>Refer to the Conservation Agreement tab for details regarding conservation agreements.</t>
  </si>
  <si>
    <t>Valuation Reduction - Notes</t>
  </si>
  <si>
    <t xml:space="preserve">This sheet calculates the amount of income lost as a result of changes in </t>
  </si>
  <si>
    <t xml:space="preserve">The total amount of the lost income is transferred to the Calculation tab where it </t>
  </si>
  <si>
    <t>for 2007/08.</t>
  </si>
  <si>
    <t xml:space="preserve">tab of the 2007/08 Rating Return will have its permissible income increased by $25,000 </t>
  </si>
  <si>
    <r>
      <t xml:space="preserve">           Total Adjustment to Income </t>
    </r>
    <r>
      <rPr>
        <sz val="8"/>
        <rFont val="Arial"/>
        <family val="2"/>
      </rPr>
      <t xml:space="preserve">(transfer to Current Year Yield tab) </t>
    </r>
  </si>
  <si>
    <t>Conservation Agreements - Notes</t>
  </si>
  <si>
    <t>Adjustment to income due to Conservation Agreements</t>
  </si>
  <si>
    <t>Income lost due to Reductions in Valuation</t>
  </si>
  <si>
    <t>The work sheet calculates the portion of the base or minimum amount that would</t>
  </si>
  <si>
    <t>covering 66.6% of the property, $50,000 would be shown in the Current Year Yield tab.</t>
  </si>
  <si>
    <t>(transfer to Permissible Income tab)</t>
  </si>
  <si>
    <t>and any income adjustment percentage if applicable, or</t>
  </si>
  <si>
    <t xml:space="preserve">-   Previous Year Yield, Current Year Yield, Reduction in Valuations,  Conservation Agreements and Permissible Income tabs
-   Land Valuations on hand at 30 June 20 _____
</t>
  </si>
  <si>
    <t>The calculations for the previous year in column E must reconcile with Permissible Income for General Rates in the previous year's Financial Statements and the calculations for the current year in column F must reconcile with the current Workpapers and that the data is accurately transferred into  Permissible Income for General Rates in the current year Financial Statements.</t>
  </si>
  <si>
    <t>MAXIMUM GENERAL INCOME</t>
  </si>
  <si>
    <r>
      <t xml:space="preserve">Section 511, </t>
    </r>
    <r>
      <rPr>
        <b/>
        <i/>
        <sz val="12"/>
        <rFont val="Arial"/>
        <family val="2"/>
      </rPr>
      <t>Local Government Act 1993</t>
    </r>
  </si>
  <si>
    <t>$</t>
  </si>
  <si>
    <t>(Accumulated balance)</t>
  </si>
  <si>
    <t>LESS:</t>
  </si>
  <si>
    <t>Reductions in Valuation claimed in the current year</t>
  </si>
  <si>
    <t>Catch-up / (Excess) result for 2023-24</t>
  </si>
  <si>
    <t>The result for 2023-24 and the carry forward entitlement for 2024-25 as follows:</t>
  </si>
  <si>
    <t>Total Available for 2024-25</t>
  </si>
  <si>
    <t>(Result including reductions in valuation income)</t>
  </si>
  <si>
    <t>No. of Assessments</t>
  </si>
  <si>
    <t>2023-24 Annual Charges identified in Section 505(a) as being included in General Income
 e.g. drainage</t>
  </si>
  <si>
    <t>2023-24 Special Rates</t>
  </si>
  <si>
    <t>Excess Result</t>
  </si>
  <si>
    <t>Income variation percentage 
(under s506, 508 or 508A as applicable 2023-24)</t>
  </si>
  <si>
    <t xml:space="preserve">Enter in % </t>
  </si>
  <si>
    <t>Catch up taken before this year</t>
  </si>
  <si>
    <t>Permissible Income Tab</t>
  </si>
  <si>
    <t>Total Notional Income Yield</t>
  </si>
  <si>
    <t>Amount utilised in 2023/24</t>
  </si>
  <si>
    <t xml:space="preserve">City of Sydney </t>
  </si>
  <si>
    <t>(6)   Carry forward amounts (Cell F43) which are in excess (an amount that exceeds the permissible income) require Ministerial approval by order published in the NSW Government Gazette in accordance with section 512 of the Local Government Act 1993.  The OLG will extract these amounts from councils' Permissible Income for General Rates in the Financial Data Return (FDR) to administer this process. Please check data is transferred accurately to the Financial Statements and the FDR</t>
  </si>
  <si>
    <r>
      <rPr>
        <b/>
        <sz val="10"/>
        <rFont val="Arial"/>
        <family val="2"/>
      </rPr>
      <t xml:space="preserve">* IMPORTANT: </t>
    </r>
    <r>
      <rPr>
        <sz val="10"/>
        <rFont val="Arial"/>
        <family val="2"/>
      </rPr>
      <t xml:space="preserve"> Data for column E cells can be manually entered from the previous year's Fin Statement Report Tab, column F. </t>
    </r>
    <r>
      <rPr>
        <b/>
        <sz val="10"/>
        <rFont val="Arial"/>
        <family val="2"/>
      </rPr>
      <t>The amount must be entered into each cell rounded to the nearest whole $</t>
    </r>
    <r>
      <rPr>
        <sz val="10"/>
        <rFont val="Arial"/>
        <family val="2"/>
      </rPr>
      <t xml:space="preserve">, then the cell will automictically format to the nearest $'000 </t>
    </r>
  </si>
  <si>
    <t>the rest of the Workpapers.</t>
  </si>
  <si>
    <t xml:space="preserve">tab does not contain enough rows please contact the Office of Local Government Performance Team:  Phone  (02) 4428 4100 </t>
  </si>
  <si>
    <t xml:space="preserve">In Previous Years - NGI and Current Year NY, each category/sub-category should be entered on a separate row. </t>
  </si>
  <si>
    <t xml:space="preserve">Completed Workpapers and signed Statement of Compliance (SOC) can be forwarded to Council's external Auditor at the same time as the Financial Statements. </t>
  </si>
  <si>
    <t>will reduce any excess result for the current year.</t>
  </si>
  <si>
    <t>For example, a Council with valuation objection income worth $25,000 in the Valuation Reduction</t>
  </si>
  <si>
    <t>Therefore, any valuation objection income shown in Reduction in Valuation tab must be used</t>
  </si>
  <si>
    <t>the Previous Year Yield and Current Year Yield tabs.</t>
  </si>
  <si>
    <t>You will also need the previous 2 year's Current Year Yield tab and the Previous Year's NGI.</t>
  </si>
  <si>
    <t xml:space="preserve">Land Valuations: </t>
  </si>
  <si>
    <t xml:space="preserve">Check valuations used to levy prior year's rates (cell E14) equal the previous year's Working Papers </t>
  </si>
  <si>
    <t>Check the rates structure is identical to Previous Years - NGI:</t>
  </si>
  <si>
    <t>Check the new land valuation from Land Valuations equals Previous Years NGI.</t>
  </si>
  <si>
    <r>
      <t xml:space="preserve">If councils don’t recover catch up results within </t>
    </r>
    <r>
      <rPr>
        <b/>
        <sz val="10"/>
        <rFont val="Arial"/>
        <family val="2"/>
      </rPr>
      <t>10 years</t>
    </r>
    <r>
      <rPr>
        <sz val="10"/>
        <rFont val="Arial"/>
        <family val="2"/>
      </rPr>
      <t xml:space="preserve"> by going into excess, councils will lose that revenue permanently from the rate base (and subsequently all future cumulative increases for that lost revenue). Councils can avoid losing income in this manner by going into excess.</t>
    </r>
  </si>
  <si>
    <t>Conservation Agreements: are calculated in Conservation Agreement tab and transferred to Current Year Yield tab where they are deducted from the notional yield (which is transferred to the Current Year Yield tab. Where material, agree a sample of variations to applicable Conservation Agreements.</t>
  </si>
  <si>
    <t>(3)  The income variation percentage is under s506, or s508 or s508A as applicable and is inclusive of the rate peg percentage and where applicable crown land adjustment.</t>
  </si>
  <si>
    <t>(4)  Reductions in valuation are unexpected changes in land values issued by the Valuer-General.  Councils can claim the value of the income lost due to the changes in any single year.  These amounts should only be included in the years when the Notional General Income Yield (NGIY) is greater than the Maximum General Income permissible plus the available accumulated shortfalls under s511.  Using the valuation reductions in a year when council does not levy the full NGIY, will see this amount lost.</t>
  </si>
  <si>
    <t>(5)  Unused catch-up amounts are to be deducted if they are not caught up within 10 years from 2019-20 year. Councils should review their working papers since this rating year, and ensure they have not foregone any catchups. Usually councils will have a nominal carry forward figure. These amounts can be adjusted for in setting the rates in a future year.</t>
  </si>
  <si>
    <t>(The non-advalorem portion is automatically transferred from the Conservation Agreement tab).</t>
  </si>
  <si>
    <t>the impact of Voluntary Conservation Agreement claimed in the current year.</t>
  </si>
  <si>
    <t>Previous Year NGI -  Notes</t>
  </si>
  <si>
    <t>Certain information from the Previous Year Yield tab will need to be transferred to the Financial Data Return General Information tab for use in the Financial Assistance Grants calculations and the Time Series Data and Your Council Website update.</t>
  </si>
  <si>
    <t>(Sub-Totals from Previous Year Yield all pages)</t>
  </si>
  <si>
    <t xml:space="preserve">of the 2022-23 Workpapers.  (This figure will be automatically inserted after councils </t>
  </si>
  <si>
    <r>
      <t xml:space="preserve">seek an income adjustment for certain </t>
    </r>
    <r>
      <rPr>
        <b/>
        <sz val="12"/>
        <rFont val="Arial"/>
        <family val="2"/>
      </rPr>
      <t>crown land</t>
    </r>
    <r>
      <rPr>
        <sz val="12"/>
        <rFont val="Arial"/>
        <family val="2"/>
      </rPr>
      <t xml:space="preserve"> that becomes rateable –</t>
    </r>
  </si>
  <si>
    <t xml:space="preserve">Previous year's 
Conservation Agreement Adjustment </t>
  </si>
  <si>
    <t>Carry forward</t>
  </si>
  <si>
    <t xml:space="preserve">Total (A + B) Carry Fwd. Total 
</t>
  </si>
  <si>
    <r>
      <rPr>
        <b/>
        <sz val="10"/>
        <rFont val="Arial"/>
        <family val="2"/>
      </rPr>
      <t>Previous year's Current Year Yield Tab</t>
    </r>
    <r>
      <rPr>
        <sz val="10"/>
        <rFont val="Arial"/>
        <family val="2"/>
      </rPr>
      <t xml:space="preserve">
Opening Balance</t>
    </r>
  </si>
  <si>
    <t>New rateable Crown Land income adjustment in 2022-23)</t>
  </si>
  <si>
    <t>Previous year's Permissible Income/Calculation Tab</t>
  </si>
  <si>
    <t>New SVs and continuing s508A in 2022-23</t>
  </si>
  <si>
    <t>or</t>
  </si>
  <si>
    <t>Rate peg percentage</t>
  </si>
  <si>
    <t>Crown land adjustment incl. rate peg percentage</t>
  </si>
  <si>
    <t>Special variation percentage (3)</t>
  </si>
  <si>
    <t xml:space="preserve">or </t>
  </si>
  <si>
    <r>
      <t xml:space="preserve">Plus </t>
    </r>
    <r>
      <rPr>
        <sz val="12"/>
        <rFont val="Arial"/>
        <family val="2"/>
      </rPr>
      <t>Crown Land adjustment and rate peg amount</t>
    </r>
  </si>
  <si>
    <r>
      <t xml:space="preserve">Plus </t>
    </r>
    <r>
      <rPr>
        <sz val="12"/>
        <rFont val="Arial"/>
        <family val="2"/>
      </rPr>
      <t>rate peg amount</t>
    </r>
  </si>
  <si>
    <r>
      <t xml:space="preserve">Plus </t>
    </r>
    <r>
      <rPr>
        <sz val="12"/>
        <rFont val="Arial"/>
        <family val="2"/>
      </rPr>
      <t>special variation amount</t>
    </r>
  </si>
  <si>
    <t>Sub total</t>
  </si>
  <si>
    <r>
      <rPr>
        <b/>
        <sz val="12"/>
        <rFont val="Arial"/>
        <family val="2"/>
      </rPr>
      <t>Less</t>
    </r>
    <r>
      <rPr>
        <sz val="12"/>
        <rFont val="Arial"/>
        <family val="2"/>
      </rPr>
      <t xml:space="preserve"> valuation change claimed in the previous year</t>
    </r>
  </si>
  <si>
    <r>
      <rPr>
        <b/>
        <sz val="12"/>
        <rFont val="Arial"/>
        <family val="2"/>
      </rPr>
      <t>Plus or minus</t>
    </r>
    <r>
      <rPr>
        <sz val="12"/>
        <rFont val="Arial"/>
        <family val="2"/>
      </rPr>
      <t xml:space="preserve"> last year's Carry Forward Total</t>
    </r>
  </si>
  <si>
    <t>Total Permissible Income</t>
  </si>
  <si>
    <t>Catch up or (excess) result</t>
  </si>
  <si>
    <r>
      <t xml:space="preserve">Plus income lost due to reduction in valuation claimed  </t>
    </r>
    <r>
      <rPr>
        <sz val="8"/>
        <rFont val="Arial"/>
        <family val="2"/>
      </rPr>
      <t>(4)</t>
    </r>
  </si>
  <si>
    <r>
      <t xml:space="preserve">Less unused catch-up </t>
    </r>
    <r>
      <rPr>
        <sz val="8"/>
        <rFont val="Arial"/>
        <family val="2"/>
      </rPr>
      <t xml:space="preserve"> (5)</t>
    </r>
  </si>
  <si>
    <t>Notional general income</t>
  </si>
  <si>
    <t>For purposes of audit trail and to assist Council's Auditor:</t>
  </si>
  <si>
    <t>Attach a copy of council resolution making 2023-24 rates and charges.</t>
  </si>
  <si>
    <t xml:space="preserve">                                      it WILL be deducted from next years (2024-25) permissible general income (see Permissible Income Tab I7).</t>
  </si>
  <si>
    <t>Rate peg or special variation or CLA</t>
  </si>
  <si>
    <t>income variation percentage (under s506, or s508 or s508A as applicable)</t>
  </si>
  <si>
    <t>Please return to soc@olg.nsw.gov.au</t>
  </si>
  <si>
    <t>(MUST equal total rateable land value in Previous Year - NGI)</t>
  </si>
  <si>
    <t>2022-23 Special Rates</t>
  </si>
  <si>
    <t>For the year ended 30 June 2023</t>
  </si>
  <si>
    <t xml:space="preserve">the rating structure used in 2023-24 (unless Council has undergone a review of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</si>
</sst>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_);\(&quot;$&quot;#,##0\)"/>
    <numFmt numFmtId="165" formatCode="_(* #,##0_);_(* \(#,##0\);_(* &quot;-&quot;_);_(@_)"/>
    <numFmt numFmtId="166" formatCode="_(&quot;$&quot;* #,##0.00_);_(&quot;$&quot;* \(#,##0.00\);_(&quot;$&quot;* &quot;-&quot;??_);_(@_)"/>
    <numFmt numFmtId="167" formatCode="_(* #,##0.00_);_(* \(#,##0.00\);_(* &quot;-&quot;??_);_(@_)"/>
    <numFmt numFmtId="168" formatCode="_(* #,##0_);_(* \(#,##0\);_(* &quot;-&quot;??_);_(@_)"/>
    <numFmt numFmtId="169" formatCode="_(* #,##0_);_(* \(#,##0\);_(* &quot;&quot;??_);_(@_)"/>
    <numFmt numFmtId="170" formatCode="0.0"/>
    <numFmt numFmtId="171" formatCode="#,##0_ ;[Red]\-#,##0\ "/>
    <numFmt numFmtId="172" formatCode="0.000"/>
    <numFmt numFmtId="173" formatCode="#,##0,"/>
    <numFmt numFmtId="174" formatCode="&quot;$&quot;#,##0_);[Red]\(&quot;$&quot;#,##0\)"/>
  </numFmts>
  <fonts count="10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4"/>
      <name val="Arial"/>
      <family val="2"/>
    </font>
    <font>
      <b/>
      <u/>
      <sz val="10"/>
      <name val="Arial"/>
      <family val="2"/>
    </font>
    <font>
      <sz val="8"/>
      <name val="Arial"/>
      <family val="2"/>
    </font>
    <font>
      <sz val="10"/>
      <name val="Arial"/>
      <family val="2"/>
    </font>
    <font>
      <b/>
      <sz val="10"/>
      <name val="Arial"/>
      <family val="2"/>
    </font>
    <font>
      <b/>
      <u/>
      <sz val="12"/>
      <name val="Arial"/>
      <family val="2"/>
    </font>
    <font>
      <b/>
      <sz val="8"/>
      <name val="Arial"/>
      <family val="2"/>
    </font>
    <font>
      <sz val="12"/>
      <name val="Arial"/>
      <family val="2"/>
    </font>
    <font>
      <sz val="9"/>
      <name val="Arial"/>
      <family val="2"/>
    </font>
    <font>
      <b/>
      <sz val="9"/>
      <name val="Arial"/>
      <family val="2"/>
    </font>
    <font>
      <b/>
      <sz val="12"/>
      <name val="Arial"/>
      <family val="2"/>
    </font>
    <font>
      <b/>
      <sz val="24"/>
      <name val="Arial"/>
      <family val="2"/>
    </font>
    <font>
      <b/>
      <sz val="12"/>
      <color indexed="12"/>
      <name val="Arial"/>
      <family val="2"/>
    </font>
    <font>
      <sz val="12"/>
      <color indexed="12"/>
      <name val="Arial"/>
      <family val="2"/>
    </font>
    <font>
      <sz val="10"/>
      <color indexed="39"/>
      <name val="Arial"/>
      <family val="2"/>
    </font>
    <font>
      <b/>
      <sz val="12"/>
      <color indexed="39"/>
      <name val="Arial"/>
      <family val="2"/>
    </font>
    <font>
      <sz val="12"/>
      <color indexed="39"/>
      <name val="Arial"/>
      <family val="2"/>
    </font>
    <font>
      <sz val="10"/>
      <color indexed="12"/>
      <name val="Arial"/>
      <family val="2"/>
    </font>
    <font>
      <b/>
      <sz val="16"/>
      <name val="Arial"/>
      <family val="2"/>
    </font>
    <font>
      <u/>
      <sz val="10"/>
      <name val="Arial"/>
      <family val="2"/>
    </font>
    <font>
      <b/>
      <sz val="11"/>
      <name val="Arial"/>
      <family val="2"/>
    </font>
    <font>
      <sz val="10"/>
      <color indexed="10"/>
      <name val="Arial"/>
      <family val="2"/>
    </font>
    <font>
      <u/>
      <sz val="12"/>
      <color indexed="12"/>
      <name val="Arial"/>
      <family val="2"/>
    </font>
    <font>
      <b/>
      <u/>
      <sz val="10"/>
      <color indexed="12"/>
      <name val="Arial"/>
      <family val="2"/>
    </font>
    <font>
      <sz val="14"/>
      <name val="Arial"/>
      <family val="2"/>
    </font>
    <font>
      <sz val="12"/>
      <color indexed="10"/>
      <name val="Arial"/>
      <family val="2"/>
    </font>
    <font>
      <sz val="8"/>
      <color indexed="81"/>
      <name val="Tahoma"/>
      <family val="2"/>
    </font>
    <font>
      <b/>
      <sz val="16"/>
      <color indexed="50"/>
      <name val="Arial"/>
      <family val="2"/>
    </font>
    <font>
      <i/>
      <sz val="10"/>
      <color indexed="50"/>
      <name val="Arial"/>
      <family val="2"/>
    </font>
    <font>
      <u/>
      <sz val="10"/>
      <color indexed="12"/>
      <name val="Arial"/>
      <family val="2"/>
    </font>
    <font>
      <b/>
      <sz val="10"/>
      <color indexed="10"/>
      <name val="Arial"/>
      <family val="2"/>
    </font>
    <font>
      <b/>
      <u/>
      <sz val="18"/>
      <color indexed="10"/>
      <name val="Arial"/>
      <family val="2"/>
    </font>
    <font>
      <b/>
      <sz val="14"/>
      <color indexed="10"/>
      <name val="Arial"/>
      <family val="2"/>
    </font>
    <font>
      <b/>
      <sz val="8"/>
      <color indexed="81"/>
      <name val="Tahoma"/>
      <family val="2"/>
    </font>
    <font>
      <b/>
      <sz val="10"/>
      <color indexed="12"/>
      <name val="Arial"/>
      <family val="2"/>
    </font>
    <font>
      <sz val="10"/>
      <color indexed="9"/>
      <name val="Arial"/>
      <family val="2"/>
    </font>
    <font>
      <sz val="14"/>
      <color indexed="10"/>
      <name val="Arial"/>
      <family val="2"/>
    </font>
    <font>
      <sz val="12"/>
      <name val="Wingdings 3"/>
      <family val="1"/>
      <charset val="2"/>
    </font>
    <font>
      <u/>
      <sz val="12"/>
      <name val="Arial"/>
      <family val="2"/>
    </font>
    <font>
      <i/>
      <sz val="12"/>
      <name val="Arial"/>
      <family val="2"/>
    </font>
    <font>
      <sz val="10"/>
      <color indexed="8"/>
      <name val="Arial"/>
      <family val="2"/>
    </font>
    <font>
      <sz val="10"/>
      <color indexed="2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9"/>
      <name val="Arial"/>
      <family val="2"/>
    </font>
    <font>
      <b/>
      <sz val="10"/>
      <color indexed="63"/>
      <name val="Arial"/>
      <family val="2"/>
    </font>
    <font>
      <b/>
      <sz val="18"/>
      <color indexed="62"/>
      <name val="Cambria"/>
      <family val="2"/>
    </font>
    <font>
      <b/>
      <sz val="10"/>
      <color indexed="8"/>
      <name val="Arial"/>
      <family val="2"/>
    </font>
    <font>
      <b/>
      <sz val="22"/>
      <name val="Arial"/>
      <family val="2"/>
    </font>
    <font>
      <i/>
      <sz val="10"/>
      <name val="Arial"/>
      <family val="2"/>
    </font>
    <font>
      <sz val="12"/>
      <name val="Calibri"/>
      <family val="2"/>
    </font>
    <font>
      <sz val="10"/>
      <name val="Times New Roman"/>
      <family val="1"/>
    </font>
    <font>
      <sz val="10"/>
      <color rgb="FFFF0000"/>
      <name val="Arial"/>
      <family val="2"/>
    </font>
    <font>
      <sz val="10"/>
      <name val="Wingdings 3"/>
      <family val="1"/>
      <charset val="2"/>
    </font>
    <font>
      <sz val="10"/>
      <color rgb="FF000000"/>
      <name val="Arial"/>
      <family val="2"/>
    </font>
    <font>
      <sz val="12"/>
      <color rgb="FFFF0000"/>
      <name val="Arial"/>
      <family val="2"/>
    </font>
    <font>
      <sz val="9"/>
      <color indexed="81"/>
      <name val="Tahoma"/>
      <family val="2"/>
    </font>
    <font>
      <vertAlign val="superscript"/>
      <sz val="12"/>
      <name val="Arial"/>
      <family val="2"/>
    </font>
    <font>
      <sz val="11"/>
      <color indexed="8"/>
      <name val="Calibri"/>
      <family val="2"/>
    </font>
    <font>
      <sz val="12"/>
      <color rgb="FF0000FF"/>
      <name val="Arial"/>
      <family val="2"/>
    </font>
    <font>
      <sz val="5"/>
      <name val="Arial"/>
      <family val="2"/>
    </font>
    <font>
      <b/>
      <sz val="12"/>
      <color indexed="14"/>
      <name val="Arial"/>
      <family val="2"/>
    </font>
    <font>
      <sz val="10"/>
      <name val="Arial"/>
      <family val="2"/>
    </font>
    <font>
      <b/>
      <sz val="20"/>
      <name val="Arial"/>
      <family val="2"/>
    </font>
    <font>
      <sz val="10"/>
      <name val="Arial"/>
      <family val="2"/>
    </font>
    <font>
      <b/>
      <sz val="10"/>
      <color rgb="FFFF0000"/>
      <name val="Arial"/>
      <family val="2"/>
    </font>
    <font>
      <b/>
      <i/>
      <sz val="10"/>
      <color rgb="FFFF0000"/>
      <name val="Arial"/>
      <family val="2"/>
    </font>
    <font>
      <b/>
      <sz val="9.5"/>
      <color rgb="FFFF0000"/>
      <name val="Arial"/>
      <family val="2"/>
    </font>
    <font>
      <sz val="9.5"/>
      <name val="Arial"/>
      <family val="2"/>
    </font>
    <font>
      <b/>
      <sz val="9"/>
      <color indexed="81"/>
      <name val="Tahoma"/>
      <family val="2"/>
    </font>
    <font>
      <i/>
      <sz val="9"/>
      <name val="Arial"/>
      <family val="2"/>
    </font>
    <font>
      <b/>
      <sz val="8.6"/>
      <name val="Arial"/>
      <family val="2"/>
    </font>
    <font>
      <sz val="8.6"/>
      <name val="Arial"/>
      <family val="2"/>
    </font>
    <font>
      <i/>
      <sz val="8.6"/>
      <name val="Arial"/>
      <family val="2"/>
    </font>
    <font>
      <b/>
      <i/>
      <sz val="10"/>
      <name val="Arial"/>
      <family val="2"/>
    </font>
    <font>
      <sz val="10"/>
      <color rgb="FF002060"/>
      <name val="Arial"/>
      <family val="2"/>
    </font>
    <font>
      <b/>
      <sz val="16"/>
      <color rgb="FF002060"/>
      <name val="Arial"/>
      <family val="2"/>
    </font>
    <font>
      <sz val="12"/>
      <color indexed="17"/>
      <name val="Arial"/>
      <family val="2"/>
    </font>
    <font>
      <u/>
      <sz val="12"/>
      <color rgb="FF0070C0"/>
      <name val="Arial"/>
      <family val="2"/>
    </font>
    <font>
      <sz val="12"/>
      <name val="Wingdings 2"/>
      <family val="1"/>
      <charset val="2"/>
    </font>
    <font>
      <i/>
      <sz val="12"/>
      <color rgb="FFFF0000"/>
      <name val="Arial"/>
      <family val="2"/>
    </font>
    <font>
      <sz val="11"/>
      <name val="Arial"/>
      <family val="2"/>
    </font>
    <font>
      <sz val="10"/>
      <color indexed="42"/>
      <name val="Arial"/>
      <family val="2"/>
    </font>
    <font>
      <b/>
      <sz val="11"/>
      <color indexed="42"/>
      <name val="Arial"/>
      <family val="2"/>
    </font>
    <font>
      <b/>
      <u/>
      <sz val="10"/>
      <color indexed="10"/>
      <name val="Arial"/>
      <family val="2"/>
    </font>
    <font>
      <u/>
      <sz val="10"/>
      <color indexed="10"/>
      <name val="Arial"/>
      <family val="2"/>
    </font>
    <font>
      <b/>
      <sz val="12"/>
      <color indexed="10"/>
      <name val="Arial"/>
      <family val="2"/>
    </font>
    <font>
      <b/>
      <sz val="16"/>
      <color indexed="48"/>
      <name val="Arial"/>
      <family val="2"/>
    </font>
    <font>
      <b/>
      <i/>
      <sz val="12"/>
      <name val="Arial"/>
      <family val="2"/>
    </font>
    <font>
      <b/>
      <sz val="14"/>
      <color indexed="12"/>
      <name val="Arial"/>
      <family val="2"/>
    </font>
  </fonts>
  <fills count="3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FFCC"/>
        <bgColor indexed="64"/>
      </patternFill>
    </fill>
    <fill>
      <patternFill patternType="solid">
        <fgColor indexed="11"/>
        <bgColor indexed="64"/>
      </patternFill>
    </fill>
    <fill>
      <patternFill patternType="gray0625">
        <fgColor indexed="9"/>
        <bgColor indexed="34"/>
      </patternFill>
    </fill>
    <fill>
      <patternFill patternType="gray0625">
        <fgColor indexed="9"/>
        <bgColor indexed="26"/>
      </patternFill>
    </fill>
    <fill>
      <patternFill patternType="solid">
        <fgColor rgb="FFFFFF93"/>
        <bgColor indexed="64"/>
      </patternFill>
    </fill>
    <fill>
      <patternFill patternType="solid">
        <fgColor theme="9" tint="0.59996337778862885"/>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top style="thin">
        <color indexed="64"/>
      </top>
      <bottom style="double">
        <color indexed="64"/>
      </bottom>
      <diagonal/>
    </border>
    <border>
      <left style="thick">
        <color indexed="12"/>
      </left>
      <right style="thick">
        <color indexed="12"/>
      </right>
      <top style="thick">
        <color indexed="12"/>
      </top>
      <bottom style="thick">
        <color indexed="12"/>
      </bottom>
      <diagonal/>
    </border>
  </borders>
  <cellStyleXfs count="100">
    <xf numFmtId="0" fontId="0"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4" borderId="0" applyNumberFormat="0" applyBorder="0" applyAlignment="0" applyProtection="0"/>
    <xf numFmtId="0" fontId="46" fillId="6"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6" borderId="0" applyNumberFormat="0" applyBorder="0" applyAlignment="0" applyProtection="0"/>
    <xf numFmtId="0" fontId="46" fillId="4"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8" borderId="0" applyNumberFormat="0" applyBorder="0" applyAlignment="0" applyProtection="0"/>
    <xf numFmtId="0" fontId="41" fillId="6" borderId="0" applyNumberFormat="0" applyBorder="0" applyAlignment="0" applyProtection="0"/>
    <xf numFmtId="0" fontId="41" fillId="3" borderId="0" applyNumberFormat="0" applyBorder="0" applyAlignment="0" applyProtection="0"/>
    <xf numFmtId="0" fontId="41" fillId="11"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7" fillId="15" borderId="0" applyNumberFormat="0" applyBorder="0" applyAlignment="0" applyProtection="0"/>
    <xf numFmtId="0" fontId="36" fillId="16" borderId="1" applyNumberFormat="0" applyAlignment="0" applyProtection="0"/>
    <xf numFmtId="0" fontId="48" fillId="17" borderId="2" applyNumberFormat="0" applyAlignment="0" applyProtection="0"/>
    <xf numFmtId="167"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0" borderId="3" applyNumberFormat="0" applyFill="0" applyAlignment="0" applyProtection="0"/>
    <xf numFmtId="0" fontId="52" fillId="0" borderId="4"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4" fillId="7" borderId="1" applyNumberFormat="0" applyAlignment="0" applyProtection="0"/>
    <xf numFmtId="0" fontId="27" fillId="0" borderId="6" applyNumberFormat="0" applyFill="0" applyAlignment="0" applyProtection="0"/>
    <xf numFmtId="0" fontId="55" fillId="7" borderId="0" applyNumberFormat="0" applyBorder="0" applyAlignment="0" applyProtection="0"/>
    <xf numFmtId="0" fontId="5" fillId="4" borderId="7" applyNumberFormat="0" applyFont="0" applyAlignment="0" applyProtection="0"/>
    <xf numFmtId="0" fontId="56" fillId="16" borderId="8" applyNumberFormat="0" applyAlignment="0" applyProtection="0"/>
    <xf numFmtId="9" fontId="5" fillId="0" borderId="0" applyFont="0" applyFill="0" applyBorder="0" applyAlignment="0" applyProtection="0"/>
    <xf numFmtId="0" fontId="57" fillId="0" borderId="0" applyNumberFormat="0" applyFill="0" applyBorder="0" applyAlignment="0" applyProtection="0"/>
    <xf numFmtId="0" fontId="58" fillId="0" borderId="9" applyNumberFormat="0" applyFill="0" applyAlignment="0" applyProtection="0"/>
    <xf numFmtId="0" fontId="27" fillId="0" borderId="0" applyNumberFormat="0" applyFill="0" applyBorder="0" applyAlignment="0" applyProtection="0"/>
    <xf numFmtId="0" fontId="3" fillId="0" borderId="0"/>
    <xf numFmtId="9" fontId="69" fillId="0" borderId="0" applyFont="0" applyFill="0" applyBorder="0" applyAlignment="0" applyProtection="0"/>
    <xf numFmtId="0" fontId="73" fillId="0" borderId="0"/>
    <xf numFmtId="0" fontId="2" fillId="0" borderId="0"/>
    <xf numFmtId="0" fontId="75"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4" borderId="0" applyNumberFormat="0" applyBorder="0" applyAlignment="0" applyProtection="0"/>
    <xf numFmtId="0" fontId="46" fillId="6"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6" borderId="0" applyNumberFormat="0" applyBorder="0" applyAlignment="0" applyProtection="0"/>
    <xf numFmtId="0" fontId="46" fillId="4"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8" borderId="0" applyNumberFormat="0" applyBorder="0" applyAlignment="0" applyProtection="0"/>
    <xf numFmtId="0" fontId="41" fillId="6" borderId="0" applyNumberFormat="0" applyBorder="0" applyAlignment="0" applyProtection="0"/>
    <xf numFmtId="0" fontId="41" fillId="3" borderId="0" applyNumberFormat="0" applyBorder="0" applyAlignment="0" applyProtection="0"/>
    <xf numFmtId="0" fontId="41" fillId="11"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7" fillId="15" borderId="0" applyNumberFormat="0" applyBorder="0" applyAlignment="0" applyProtection="0"/>
    <xf numFmtId="0" fontId="36" fillId="16" borderId="1" applyNumberFormat="0" applyAlignment="0" applyProtection="0"/>
    <xf numFmtId="0" fontId="48" fillId="17" borderId="2" applyNumberFormat="0" applyAlignment="0" applyProtection="0"/>
    <xf numFmtId="167" fontId="5" fillId="0" borderId="0" applyFont="0" applyFill="0" applyBorder="0" applyAlignment="0" applyProtection="0"/>
    <xf numFmtId="166" fontId="5" fillId="0" borderId="0" applyFont="0" applyFill="0" applyBorder="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0" borderId="3" applyNumberFormat="0" applyFill="0" applyAlignment="0" applyProtection="0"/>
    <xf numFmtId="0" fontId="52" fillId="0" borderId="4"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4" fillId="7" borderId="1" applyNumberFormat="0" applyAlignment="0" applyProtection="0"/>
    <xf numFmtId="0" fontId="27" fillId="0" borderId="6" applyNumberFormat="0" applyFill="0" applyAlignment="0" applyProtection="0"/>
    <xf numFmtId="0" fontId="55" fillId="7" borderId="0" applyNumberFormat="0" applyBorder="0" applyAlignment="0" applyProtection="0"/>
    <xf numFmtId="0" fontId="5" fillId="4" borderId="7" applyNumberFormat="0" applyFont="0" applyAlignment="0" applyProtection="0"/>
    <xf numFmtId="0" fontId="56" fillId="16" borderId="8" applyNumberFormat="0" applyAlignment="0" applyProtection="0"/>
    <xf numFmtId="9" fontId="5" fillId="0" borderId="0" applyFont="0" applyFill="0" applyBorder="0" applyAlignment="0" applyProtection="0"/>
    <xf numFmtId="0" fontId="57" fillId="0" borderId="0" applyNumberFormat="0" applyFill="0" applyBorder="0" applyAlignment="0" applyProtection="0"/>
    <xf numFmtId="0" fontId="58" fillId="0" borderId="9" applyNumberFormat="0" applyFill="0" applyAlignment="0" applyProtection="0"/>
    <xf numFmtId="0" fontId="27" fillId="0" borderId="0" applyNumberFormat="0" applyFill="0" applyBorder="0" applyAlignment="0" applyProtection="0"/>
    <xf numFmtId="0" fontId="5" fillId="0" borderId="0"/>
    <xf numFmtId="0" fontId="1" fillId="0" borderId="0"/>
    <xf numFmtId="0" fontId="5" fillId="0" borderId="0"/>
    <xf numFmtId="0" fontId="1" fillId="0" borderId="0"/>
    <xf numFmtId="0" fontId="5" fillId="0" borderId="0"/>
  </cellStyleXfs>
  <cellXfs count="643">
    <xf numFmtId="0" fontId="0" fillId="0" borderId="0" xfId="0"/>
    <xf numFmtId="0" fontId="0" fillId="18" borderId="10" xfId="0" applyFill="1" applyBorder="1"/>
    <xf numFmtId="0" fontId="0" fillId="18" borderId="11" xfId="0" applyFill="1" applyBorder="1"/>
    <xf numFmtId="0" fontId="0" fillId="18" borderId="0" xfId="0" applyFill="1"/>
    <xf numFmtId="0" fontId="0" fillId="18" borderId="12" xfId="0" applyFill="1" applyBorder="1"/>
    <xf numFmtId="0" fontId="0" fillId="18" borderId="13" xfId="0" applyFill="1" applyBorder="1"/>
    <xf numFmtId="0" fontId="0" fillId="18" borderId="14" xfId="0" applyFill="1" applyBorder="1"/>
    <xf numFmtId="0" fontId="0" fillId="18" borderId="15" xfId="0" applyFill="1" applyBorder="1"/>
    <xf numFmtId="0" fontId="0" fillId="18" borderId="16" xfId="0" applyFill="1" applyBorder="1"/>
    <xf numFmtId="0" fontId="0" fillId="18" borderId="0" xfId="0" applyFill="1" applyAlignment="1">
      <alignment wrapText="1"/>
    </xf>
    <xf numFmtId="0" fontId="4" fillId="18" borderId="0" xfId="0" applyFont="1" applyFill="1" applyAlignment="1">
      <alignment wrapText="1"/>
    </xf>
    <xf numFmtId="0" fontId="0" fillId="18" borderId="0" xfId="0" applyFill="1" applyAlignment="1">
      <alignment vertical="top"/>
    </xf>
    <xf numFmtId="0" fontId="0" fillId="18" borderId="12" xfId="0" applyFill="1" applyBorder="1" applyProtection="1">
      <protection hidden="1"/>
    </xf>
    <xf numFmtId="0" fontId="0" fillId="18" borderId="0" xfId="0" applyFill="1" applyProtection="1">
      <protection hidden="1"/>
    </xf>
    <xf numFmtId="0" fontId="0" fillId="0" borderId="0" xfId="0" applyProtection="1">
      <protection hidden="1"/>
    </xf>
    <xf numFmtId="0" fontId="4" fillId="18" borderId="15" xfId="0" applyFont="1" applyFill="1" applyBorder="1"/>
    <xf numFmtId="0" fontId="4" fillId="18" borderId="17" xfId="0" applyFont="1" applyFill="1" applyBorder="1" applyAlignment="1" applyProtection="1">
      <alignment horizontal="center" vertical="top" wrapText="1"/>
      <protection hidden="1"/>
    </xf>
    <xf numFmtId="0" fontId="4" fillId="18" borderId="0" xfId="0" applyFont="1" applyFill="1" applyAlignment="1">
      <alignment horizontal="right"/>
    </xf>
    <xf numFmtId="0" fontId="4" fillId="18" borderId="0" xfId="0" applyFont="1" applyFill="1"/>
    <xf numFmtId="0" fontId="4" fillId="18" borderId="0" xfId="0" applyFont="1" applyFill="1" applyAlignment="1">
      <alignment horizontal="left"/>
    </xf>
    <xf numFmtId="168" fontId="0" fillId="18" borderId="12" xfId="28" applyNumberFormat="1" applyFont="1" applyFill="1" applyBorder="1" applyProtection="1"/>
    <xf numFmtId="168" fontId="0" fillId="18" borderId="0" xfId="28" applyNumberFormat="1" applyFont="1" applyFill="1" applyBorder="1" applyProtection="1"/>
    <xf numFmtId="0" fontId="0" fillId="18" borderId="0" xfId="0" applyFill="1" applyAlignment="1">
      <alignment horizontal="centerContinuous"/>
    </xf>
    <xf numFmtId="168" fontId="0" fillId="18" borderId="0" xfId="28" applyNumberFormat="1" applyFont="1" applyFill="1" applyBorder="1" applyAlignment="1" applyProtection="1">
      <alignment horizontal="centerContinuous"/>
    </xf>
    <xf numFmtId="0" fontId="4" fillId="18" borderId="0" xfId="0" applyFont="1" applyFill="1" applyAlignment="1">
      <alignment horizontal="centerContinuous"/>
    </xf>
    <xf numFmtId="0" fontId="0" fillId="18" borderId="17" xfId="0" applyFill="1" applyBorder="1"/>
    <xf numFmtId="0" fontId="6" fillId="18" borderId="12" xfId="0" applyFont="1" applyFill="1" applyBorder="1"/>
    <xf numFmtId="168" fontId="5" fillId="18" borderId="12" xfId="28" applyNumberFormat="1" applyFill="1" applyBorder="1" applyProtection="1"/>
    <xf numFmtId="0" fontId="7" fillId="18" borderId="0" xfId="0" applyFont="1" applyFill="1"/>
    <xf numFmtId="168" fontId="5" fillId="18" borderId="0" xfId="28" applyNumberFormat="1" applyFill="1" applyBorder="1" applyProtection="1"/>
    <xf numFmtId="0" fontId="11" fillId="18" borderId="0" xfId="0" applyFont="1" applyFill="1" applyAlignment="1">
      <alignment horizontal="centerContinuous"/>
    </xf>
    <xf numFmtId="168" fontId="5" fillId="18" borderId="0" xfId="28" applyNumberFormat="1" applyFill="1" applyBorder="1" applyAlignment="1" applyProtection="1">
      <alignment horizontal="centerContinuous"/>
    </xf>
    <xf numFmtId="0" fontId="0" fillId="18" borderId="10" xfId="0" applyFill="1" applyBorder="1" applyAlignment="1">
      <alignment vertical="top" wrapText="1"/>
    </xf>
    <xf numFmtId="0" fontId="4" fillId="18" borderId="17" xfId="0" applyFont="1" applyFill="1" applyBorder="1" applyAlignment="1">
      <alignment horizontal="center" vertical="top" wrapText="1"/>
    </xf>
    <xf numFmtId="0" fontId="4" fillId="18" borderId="17" xfId="28" applyNumberFormat="1" applyFont="1" applyFill="1" applyBorder="1" applyAlignment="1" applyProtection="1">
      <alignment horizontal="center" vertical="top" wrapText="1"/>
    </xf>
    <xf numFmtId="0" fontId="4" fillId="18" borderId="18" xfId="0" applyFont="1" applyFill="1" applyBorder="1" applyAlignment="1">
      <alignment horizontal="center" vertical="top" wrapText="1"/>
    </xf>
    <xf numFmtId="0" fontId="0" fillId="18" borderId="14" xfId="0" applyFill="1" applyBorder="1" applyAlignment="1">
      <alignment vertical="top" wrapText="1"/>
    </xf>
    <xf numFmtId="168" fontId="4" fillId="18" borderId="0" xfId="28" applyNumberFormat="1" applyFont="1" applyFill="1" applyBorder="1" applyAlignment="1" applyProtection="1">
      <alignment horizontal="right"/>
    </xf>
    <xf numFmtId="169" fontId="5" fillId="18" borderId="0" xfId="28" applyNumberFormat="1" applyFill="1" applyBorder="1" applyProtection="1"/>
    <xf numFmtId="168" fontId="5" fillId="18" borderId="15" xfId="28" applyNumberFormat="1" applyFill="1" applyBorder="1" applyProtection="1"/>
    <xf numFmtId="169" fontId="0" fillId="18" borderId="0" xfId="28" applyNumberFormat="1" applyFont="1" applyFill="1" applyBorder="1" applyProtection="1"/>
    <xf numFmtId="168" fontId="12" fillId="18" borderId="0" xfId="28" applyNumberFormat="1" applyFont="1" applyFill="1" applyBorder="1" applyAlignment="1" applyProtection="1">
      <alignment horizontal="centerContinuous"/>
    </xf>
    <xf numFmtId="169" fontId="8" fillId="18" borderId="0" xfId="28" applyNumberFormat="1" applyFont="1" applyFill="1" applyBorder="1" applyAlignment="1" applyProtection="1">
      <alignment horizontal="centerContinuous"/>
    </xf>
    <xf numFmtId="168" fontId="0" fillId="18" borderId="15" xfId="28" applyNumberFormat="1" applyFont="1" applyFill="1" applyBorder="1" applyProtection="1"/>
    <xf numFmtId="0" fontId="4" fillId="18" borderId="0" xfId="0" applyFont="1" applyFill="1" applyAlignment="1">
      <alignment horizontal="right" wrapText="1"/>
    </xf>
    <xf numFmtId="0" fontId="4" fillId="18" borderId="0" xfId="0" applyFont="1" applyFill="1" applyAlignment="1">
      <alignment horizontal="centerContinuous" wrapText="1"/>
    </xf>
    <xf numFmtId="0" fontId="4" fillId="18" borderId="0" xfId="0" applyFont="1" applyFill="1" applyAlignment="1">
      <alignment horizontal="center"/>
    </xf>
    <xf numFmtId="0" fontId="0" fillId="18" borderId="14" xfId="0" applyFill="1" applyBorder="1" applyAlignment="1">
      <alignment horizontal="centerContinuous"/>
    </xf>
    <xf numFmtId="0" fontId="16" fillId="18" borderId="0" xfId="0" applyFont="1" applyFill="1"/>
    <xf numFmtId="0" fontId="21" fillId="19" borderId="19" xfId="0" applyFont="1" applyFill="1" applyBorder="1" applyAlignment="1">
      <alignment horizontal="center" wrapText="1"/>
    </xf>
    <xf numFmtId="0" fontId="0" fillId="18" borderId="22" xfId="0" applyFill="1" applyBorder="1"/>
    <xf numFmtId="0" fontId="0" fillId="18" borderId="23" xfId="0" applyFill="1" applyBorder="1"/>
    <xf numFmtId="0" fontId="0" fillId="18" borderId="24" xfId="0" applyFill="1" applyBorder="1"/>
    <xf numFmtId="0" fontId="0" fillId="18" borderId="25" xfId="0" applyFill="1" applyBorder="1" applyAlignment="1">
      <alignment wrapText="1"/>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11" fillId="18" borderId="0" xfId="0" applyFont="1" applyFill="1" applyAlignment="1">
      <alignment horizontal="centerContinuous" wrapText="1"/>
    </xf>
    <xf numFmtId="0" fontId="9" fillId="0" borderId="0" xfId="0" applyFont="1"/>
    <xf numFmtId="0" fontId="7" fillId="18" borderId="0" xfId="0" applyFont="1" applyFill="1" applyAlignment="1">
      <alignment wrapText="1"/>
    </xf>
    <xf numFmtId="0" fontId="0" fillId="18" borderId="0" xfId="0" applyFill="1" applyAlignment="1">
      <alignment horizontal="left" vertical="top" wrapText="1"/>
    </xf>
    <xf numFmtId="49" fontId="0" fillId="18" borderId="0" xfId="0" applyNumberFormat="1" applyFill="1"/>
    <xf numFmtId="0" fontId="0" fillId="18" borderId="0" xfId="0" applyFill="1" applyAlignment="1">
      <alignment vertical="top" wrapText="1"/>
    </xf>
    <xf numFmtId="0" fontId="8" fillId="18" borderId="0" xfId="0" applyFont="1" applyFill="1" applyAlignment="1">
      <alignment horizontal="center"/>
    </xf>
    <xf numFmtId="0" fontId="0" fillId="18" borderId="29" xfId="0" applyFill="1" applyBorder="1"/>
    <xf numFmtId="0" fontId="0" fillId="18" borderId="30" xfId="0" applyFill="1" applyBorder="1" applyAlignment="1">
      <alignment wrapText="1"/>
    </xf>
    <xf numFmtId="0" fontId="0" fillId="18" borderId="30" xfId="0" applyFill="1" applyBorder="1"/>
    <xf numFmtId="0" fontId="0" fillId="18" borderId="31" xfId="0" applyFill="1" applyBorder="1"/>
    <xf numFmtId="0" fontId="0" fillId="0" borderId="0" xfId="0" applyAlignment="1">
      <alignment wrapText="1"/>
    </xf>
    <xf numFmtId="168" fontId="0" fillId="18" borderId="0" xfId="28" applyNumberFormat="1" applyFont="1" applyFill="1" applyBorder="1" applyAlignment="1" applyProtection="1"/>
    <xf numFmtId="0" fontId="4" fillId="18" borderId="17" xfId="30" applyNumberFormat="1" applyFont="1" applyFill="1" applyBorder="1" applyAlignment="1" applyProtection="1">
      <alignment horizontal="center" vertical="top" wrapText="1"/>
    </xf>
    <xf numFmtId="0" fontId="0" fillId="0" borderId="0" xfId="0" applyAlignment="1">
      <alignment vertical="top" wrapText="1"/>
    </xf>
    <xf numFmtId="168" fontId="0" fillId="0" borderId="0" xfId="28" applyNumberFormat="1" applyFont="1" applyProtection="1"/>
    <xf numFmtId="168" fontId="5" fillId="0" borderId="0" xfId="28" applyNumberFormat="1" applyProtection="1"/>
    <xf numFmtId="0" fontId="4" fillId="18" borderId="0" xfId="0" applyFont="1" applyFill="1" applyAlignment="1">
      <alignment horizontal="right" vertical="top"/>
    </xf>
    <xf numFmtId="0" fontId="4" fillId="18" borderId="0" xfId="0" applyFont="1" applyFill="1" applyAlignment="1">
      <alignment vertical="top"/>
    </xf>
    <xf numFmtId="0" fontId="13" fillId="18" borderId="0" xfId="0" applyFont="1" applyFill="1" applyAlignment="1">
      <alignment horizontal="centerContinuous" vertical="top"/>
    </xf>
    <xf numFmtId="0" fontId="14" fillId="18" borderId="10" xfId="0" applyFont="1" applyFill="1" applyBorder="1"/>
    <xf numFmtId="0" fontId="14" fillId="18" borderId="0" xfId="0" applyFont="1" applyFill="1"/>
    <xf numFmtId="0" fontId="14" fillId="18" borderId="14" xfId="0" applyFont="1" applyFill="1" applyBorder="1"/>
    <xf numFmtId="0" fontId="0" fillId="18" borderId="19" xfId="0" applyFill="1" applyBorder="1"/>
    <xf numFmtId="0" fontId="0" fillId="18" borderId="0" xfId="0" quotePrefix="1" applyFill="1" applyAlignment="1">
      <alignment vertical="top"/>
    </xf>
    <xf numFmtId="0" fontId="0" fillId="18" borderId="0" xfId="0" quotePrefix="1" applyFill="1" applyAlignment="1">
      <alignment wrapText="1"/>
    </xf>
    <xf numFmtId="0" fontId="21" fillId="19" borderId="19" xfId="0" applyFont="1" applyFill="1" applyBorder="1" applyAlignment="1">
      <alignment horizontal="centerContinuous" wrapText="1"/>
    </xf>
    <xf numFmtId="0" fontId="21" fillId="18" borderId="0" xfId="0" applyFont="1" applyFill="1" applyAlignment="1">
      <alignment horizontal="centerContinuous"/>
    </xf>
    <xf numFmtId="0" fontId="22" fillId="18" borderId="0" xfId="0" applyFont="1" applyFill="1" applyAlignment="1">
      <alignment horizontal="centerContinuous"/>
    </xf>
    <xf numFmtId="0" fontId="4" fillId="18" borderId="10" xfId="0" applyFont="1" applyFill="1" applyBorder="1"/>
    <xf numFmtId="0" fontId="12" fillId="18" borderId="10" xfId="0" applyFont="1" applyFill="1" applyBorder="1" applyAlignment="1">
      <alignment horizontal="centerContinuous"/>
    </xf>
    <xf numFmtId="0" fontId="8" fillId="18" borderId="11" xfId="0" applyFont="1" applyFill="1" applyBorder="1"/>
    <xf numFmtId="0" fontId="8" fillId="18" borderId="15" xfId="0" applyFont="1" applyFill="1" applyBorder="1"/>
    <xf numFmtId="0" fontId="8" fillId="18" borderId="15" xfId="0" applyFont="1" applyFill="1" applyBorder="1" applyProtection="1">
      <protection hidden="1"/>
    </xf>
    <xf numFmtId="168" fontId="8" fillId="18" borderId="15" xfId="28" applyNumberFormat="1" applyFont="1" applyFill="1" applyBorder="1" applyProtection="1"/>
    <xf numFmtId="0" fontId="8" fillId="18" borderId="16" xfId="0" applyFont="1" applyFill="1" applyBorder="1"/>
    <xf numFmtId="0" fontId="8" fillId="0" borderId="0" xfId="0" applyFont="1"/>
    <xf numFmtId="3" fontId="0" fillId="18" borderId="0" xfId="0" applyNumberFormat="1" applyFill="1"/>
    <xf numFmtId="0" fontId="0" fillId="18" borderId="19" xfId="0" applyFill="1" applyBorder="1" applyProtection="1">
      <protection hidden="1"/>
    </xf>
    <xf numFmtId="0" fontId="10" fillId="0" borderId="0" xfId="0" applyFont="1"/>
    <xf numFmtId="168" fontId="0" fillId="18" borderId="0" xfId="28" applyNumberFormat="1" applyFont="1" applyFill="1" applyBorder="1" applyAlignment="1" applyProtection="1">
      <alignment wrapText="1"/>
    </xf>
    <xf numFmtId="168" fontId="0" fillId="18" borderId="19" xfId="28" applyNumberFormat="1" applyFont="1" applyFill="1" applyBorder="1" applyAlignment="1" applyProtection="1">
      <alignment wrapText="1"/>
    </xf>
    <xf numFmtId="168" fontId="0" fillId="18" borderId="19" xfId="28" applyNumberFormat="1" applyFont="1" applyFill="1" applyBorder="1" applyProtection="1"/>
    <xf numFmtId="0" fontId="16" fillId="18" borderId="0" xfId="0" applyFont="1" applyFill="1" applyAlignment="1">
      <alignment horizontal="left"/>
    </xf>
    <xf numFmtId="0" fontId="30" fillId="18" borderId="0" xfId="0" applyFont="1" applyFill="1"/>
    <xf numFmtId="0" fontId="6" fillId="18" borderId="0" xfId="0" applyFont="1" applyFill="1"/>
    <xf numFmtId="0" fontId="0" fillId="18" borderId="10" xfId="0" applyFill="1" applyBorder="1" applyAlignment="1">
      <alignment horizontal="right"/>
    </xf>
    <xf numFmtId="0" fontId="13" fillId="18" borderId="0" xfId="0" applyFont="1" applyFill="1" applyAlignment="1">
      <alignment horizontal="left"/>
    </xf>
    <xf numFmtId="0" fontId="20" fillId="18" borderId="0" xfId="0" applyFont="1" applyFill="1" applyAlignment="1">
      <alignment horizontal="centerContinuous"/>
    </xf>
    <xf numFmtId="0" fontId="23" fillId="21" borderId="19" xfId="0" applyFont="1" applyFill="1" applyBorder="1" applyAlignment="1" applyProtection="1">
      <alignment vertical="center"/>
      <protection locked="0"/>
    </xf>
    <xf numFmtId="4" fontId="23" fillId="21" borderId="19" xfId="0" applyNumberFormat="1" applyFont="1" applyFill="1" applyBorder="1" applyAlignment="1" applyProtection="1">
      <alignment vertical="center"/>
      <protection locked="0"/>
    </xf>
    <xf numFmtId="169" fontId="23" fillId="21" borderId="19" xfId="28" applyNumberFormat="1" applyFont="1" applyFill="1" applyBorder="1" applyAlignment="1" applyProtection="1">
      <alignment vertical="center"/>
      <protection locked="0"/>
    </xf>
    <xf numFmtId="0" fontId="23" fillId="21" borderId="19" xfId="0" applyFont="1" applyFill="1" applyBorder="1" applyAlignment="1" applyProtection="1">
      <alignment vertical="center" wrapText="1"/>
      <protection locked="0"/>
    </xf>
    <xf numFmtId="10" fontId="23" fillId="19" borderId="19" xfId="42" applyNumberFormat="1" applyFont="1" applyFill="1" applyBorder="1" applyAlignment="1" applyProtection="1">
      <alignment vertical="center"/>
    </xf>
    <xf numFmtId="3" fontId="23" fillId="19" borderId="19" xfId="28" applyNumberFormat="1" applyFont="1" applyFill="1" applyBorder="1" applyProtection="1"/>
    <xf numFmtId="0" fontId="23" fillId="19" borderId="19" xfId="0" applyFont="1" applyFill="1" applyBorder="1"/>
    <xf numFmtId="3" fontId="23" fillId="19" borderId="19" xfId="0" applyNumberFormat="1" applyFont="1" applyFill="1" applyBorder="1"/>
    <xf numFmtId="0" fontId="4" fillId="18" borderId="19" xfId="0" applyFont="1" applyFill="1" applyBorder="1" applyAlignment="1">
      <alignment horizontal="center" vertical="center" wrapText="1"/>
    </xf>
    <xf numFmtId="0" fontId="4" fillId="18" borderId="19" xfId="30" applyNumberFormat="1" applyFont="1" applyFill="1" applyBorder="1" applyAlignment="1" applyProtection="1">
      <alignment horizontal="center" vertical="center" wrapText="1"/>
    </xf>
    <xf numFmtId="0" fontId="4" fillId="18" borderId="19" xfId="28" applyNumberFormat="1" applyFont="1" applyFill="1" applyBorder="1" applyAlignment="1" applyProtection="1">
      <alignment horizontal="center" vertical="center" wrapText="1"/>
    </xf>
    <xf numFmtId="0" fontId="4" fillId="18" borderId="17" xfId="0" applyFont="1" applyFill="1" applyBorder="1" applyAlignment="1">
      <alignment horizontal="center" vertical="center" wrapText="1"/>
    </xf>
    <xf numFmtId="0" fontId="4" fillId="18" borderId="17" xfId="28" applyNumberFormat="1" applyFont="1" applyFill="1" applyBorder="1" applyAlignment="1" applyProtection="1">
      <alignment horizontal="center" vertical="center" wrapText="1"/>
    </xf>
    <xf numFmtId="0" fontId="15" fillId="18" borderId="0" xfId="0" applyFont="1" applyFill="1"/>
    <xf numFmtId="168" fontId="14" fillId="18" borderId="0" xfId="28" applyNumberFormat="1" applyFont="1" applyFill="1" applyBorder="1" applyProtection="1"/>
    <xf numFmtId="0" fontId="14" fillId="0" borderId="0" xfId="0" applyFont="1"/>
    <xf numFmtId="0" fontId="4" fillId="18" borderId="14" xfId="0" applyFont="1" applyFill="1" applyBorder="1"/>
    <xf numFmtId="0" fontId="0" fillId="18" borderId="14" xfId="0" applyFill="1" applyBorder="1" applyAlignment="1">
      <alignment wrapText="1"/>
    </xf>
    <xf numFmtId="0" fontId="4" fillId="18" borderId="14" xfId="0" applyFont="1" applyFill="1" applyBorder="1" applyAlignment="1">
      <alignment horizontal="centerContinuous"/>
    </xf>
    <xf numFmtId="0" fontId="4" fillId="18" borderId="15" xfId="0" applyFont="1" applyFill="1" applyBorder="1" applyAlignment="1">
      <alignment horizontal="right"/>
    </xf>
    <xf numFmtId="169" fontId="0" fillId="18" borderId="15" xfId="28" applyNumberFormat="1" applyFont="1" applyFill="1" applyBorder="1" applyProtection="1"/>
    <xf numFmtId="168" fontId="4" fillId="18" borderId="15" xfId="28" applyNumberFormat="1" applyFont="1" applyFill="1" applyBorder="1" applyAlignment="1" applyProtection="1">
      <alignment horizontal="right"/>
    </xf>
    <xf numFmtId="169" fontId="0" fillId="18" borderId="16" xfId="28" applyNumberFormat="1" applyFont="1" applyFill="1" applyBorder="1" applyProtection="1"/>
    <xf numFmtId="3" fontId="0" fillId="18" borderId="13" xfId="0" applyNumberFormat="1" applyFill="1" applyBorder="1"/>
    <xf numFmtId="0" fontId="4" fillId="18" borderId="17" xfId="0" applyFont="1" applyFill="1" applyBorder="1" applyAlignment="1">
      <alignment horizontal="centerContinuous" vertical="center" wrapText="1"/>
    </xf>
    <xf numFmtId="0" fontId="0" fillId="18" borderId="17" xfId="0" applyFill="1" applyBorder="1" applyAlignment="1">
      <alignment vertical="top" wrapText="1"/>
    </xf>
    <xf numFmtId="169" fontId="0" fillId="18" borderId="14" xfId="28" applyNumberFormat="1" applyFont="1" applyFill="1" applyBorder="1" applyProtection="1"/>
    <xf numFmtId="164" fontId="23" fillId="18" borderId="0" xfId="0" applyNumberFormat="1" applyFont="1" applyFill="1"/>
    <xf numFmtId="3" fontId="23" fillId="0" borderId="19" xfId="0" applyNumberFormat="1" applyFont="1" applyBorder="1" applyProtection="1">
      <protection locked="0"/>
    </xf>
    <xf numFmtId="3" fontId="23" fillId="19" borderId="19" xfId="28" applyNumberFormat="1" applyFont="1" applyFill="1" applyBorder="1" applyAlignment="1" applyProtection="1">
      <alignment vertical="center"/>
    </xf>
    <xf numFmtId="169" fontId="23" fillId="19" borderId="35" xfId="28" applyNumberFormat="1" applyFont="1" applyFill="1" applyBorder="1" applyProtection="1"/>
    <xf numFmtId="3" fontId="27" fillId="19" borderId="19" xfId="0" applyNumberFormat="1" applyFont="1" applyFill="1" applyBorder="1"/>
    <xf numFmtId="168" fontId="5" fillId="18" borderId="0" xfId="28" applyNumberFormat="1" applyFill="1" applyBorder="1" applyAlignment="1" applyProtection="1"/>
    <xf numFmtId="168" fontId="5" fillId="18" borderId="0" xfId="28" applyNumberFormat="1" applyFill="1" applyBorder="1" applyAlignment="1" applyProtection="1">
      <alignment wrapText="1"/>
    </xf>
    <xf numFmtId="168" fontId="5" fillId="18" borderId="19" xfId="28" applyNumberFormat="1" applyFill="1" applyBorder="1" applyAlignment="1" applyProtection="1">
      <alignment wrapText="1"/>
    </xf>
    <xf numFmtId="168" fontId="5" fillId="18" borderId="19" xfId="28" applyNumberFormat="1" applyFill="1" applyBorder="1" applyProtection="1"/>
    <xf numFmtId="169" fontId="5" fillId="18" borderId="15" xfId="28" applyNumberFormat="1" applyFill="1" applyBorder="1" applyProtection="1"/>
    <xf numFmtId="169" fontId="5" fillId="18" borderId="16" xfId="28" applyNumberFormat="1" applyFill="1" applyBorder="1" applyProtection="1"/>
    <xf numFmtId="169" fontId="5" fillId="18" borderId="14" xfId="28" applyNumberFormat="1" applyFill="1" applyBorder="1" applyProtection="1"/>
    <xf numFmtId="4" fontId="23" fillId="21" borderId="19" xfId="0" applyNumberFormat="1" applyFont="1" applyFill="1" applyBorder="1" applyProtection="1">
      <protection locked="0"/>
    </xf>
    <xf numFmtId="169" fontId="23" fillId="19" borderId="19" xfId="0" applyNumberFormat="1" applyFont="1" applyFill="1" applyBorder="1"/>
    <xf numFmtId="169" fontId="23" fillId="19" borderId="19" xfId="28" applyNumberFormat="1" applyFont="1" applyFill="1" applyBorder="1" applyAlignment="1" applyProtection="1">
      <alignment horizontal="right"/>
    </xf>
    <xf numFmtId="0" fontId="0" fillId="18" borderId="19" xfId="0" applyFill="1" applyBorder="1" applyAlignment="1">
      <alignment horizontal="right"/>
    </xf>
    <xf numFmtId="3" fontId="0" fillId="18" borderId="19" xfId="0" applyNumberFormat="1" applyFill="1" applyBorder="1"/>
    <xf numFmtId="49" fontId="0" fillId="18" borderId="19" xfId="0" applyNumberFormat="1" applyFill="1" applyBorder="1" applyAlignment="1">
      <alignment horizontal="right"/>
    </xf>
    <xf numFmtId="4" fontId="5" fillId="18" borderId="19" xfId="42" applyNumberFormat="1" applyFill="1" applyBorder="1" applyProtection="1"/>
    <xf numFmtId="4" fontId="0" fillId="18" borderId="19" xfId="0" applyNumberFormat="1" applyFill="1" applyBorder="1"/>
    <xf numFmtId="4" fontId="5" fillId="18" borderId="19" xfId="42" applyNumberFormat="1" applyFont="1" applyFill="1" applyBorder="1" applyProtection="1"/>
    <xf numFmtId="3" fontId="23" fillId="19" borderId="37" xfId="28" applyNumberFormat="1" applyFont="1" applyFill="1" applyBorder="1" applyProtection="1"/>
    <xf numFmtId="3" fontId="23" fillId="19" borderId="35" xfId="0" applyNumberFormat="1" applyFont="1" applyFill="1" applyBorder="1"/>
    <xf numFmtId="3" fontId="15" fillId="0" borderId="0" xfId="0" applyNumberFormat="1" applyFont="1" applyAlignment="1">
      <alignment horizontal="center" wrapText="1"/>
    </xf>
    <xf numFmtId="0" fontId="19" fillId="0" borderId="19" xfId="0" applyFont="1" applyBorder="1" applyAlignment="1" applyProtection="1">
      <alignment horizontal="left"/>
      <protection locked="0"/>
    </xf>
    <xf numFmtId="14" fontId="19" fillId="0" borderId="19" xfId="0" applyNumberFormat="1" applyFont="1" applyBorder="1" applyAlignment="1" applyProtection="1">
      <alignment horizontal="left"/>
      <protection locked="0"/>
    </xf>
    <xf numFmtId="0" fontId="13" fillId="18" borderId="0" xfId="0" applyFont="1" applyFill="1"/>
    <xf numFmtId="0" fontId="16" fillId="18" borderId="10" xfId="0" applyFont="1" applyFill="1" applyBorder="1" applyAlignment="1" applyProtection="1">
      <alignment horizontal="left"/>
      <protection hidden="1"/>
    </xf>
    <xf numFmtId="0" fontId="40" fillId="18" borderId="0" xfId="0" applyFont="1" applyFill="1"/>
    <xf numFmtId="0" fontId="23" fillId="18" borderId="0" xfId="0" applyFont="1" applyFill="1"/>
    <xf numFmtId="0" fontId="41" fillId="21" borderId="0" xfId="0" applyFont="1" applyFill="1"/>
    <xf numFmtId="170" fontId="23" fillId="19" borderId="19" xfId="0" applyNumberFormat="1" applyFont="1" applyFill="1" applyBorder="1"/>
    <xf numFmtId="170" fontId="23" fillId="19" borderId="37" xfId="0" applyNumberFormat="1" applyFont="1" applyFill="1" applyBorder="1"/>
    <xf numFmtId="170" fontId="23" fillId="19" borderId="35" xfId="0" applyNumberFormat="1" applyFont="1" applyFill="1" applyBorder="1"/>
    <xf numFmtId="4" fontId="23" fillId="19" borderId="19" xfId="0" applyNumberFormat="1" applyFont="1" applyFill="1" applyBorder="1"/>
    <xf numFmtId="0" fontId="0" fillId="19" borderId="0" xfId="0" applyFill="1"/>
    <xf numFmtId="0" fontId="16" fillId="0" borderId="0" xfId="0" applyFont="1" applyAlignment="1">
      <alignment horizontal="center"/>
    </xf>
    <xf numFmtId="167" fontId="5" fillId="0" borderId="0" xfId="29" applyBorder="1"/>
    <xf numFmtId="3" fontId="0" fillId="0" borderId="0" xfId="0" applyNumberFormat="1"/>
    <xf numFmtId="3" fontId="0" fillId="19" borderId="0" xfId="0" applyNumberFormat="1" applyFill="1"/>
    <xf numFmtId="168" fontId="0" fillId="0" borderId="0" xfId="28" applyNumberFormat="1" applyFont="1" applyBorder="1"/>
    <xf numFmtId="0" fontId="0" fillId="22" borderId="0" xfId="0" applyFill="1"/>
    <xf numFmtId="3" fontId="23" fillId="18" borderId="0" xfId="0" applyNumberFormat="1" applyFont="1" applyFill="1"/>
    <xf numFmtId="0" fontId="0" fillId="18" borderId="40" xfId="0" applyFill="1" applyBorder="1"/>
    <xf numFmtId="0" fontId="0" fillId="18" borderId="15" xfId="0" applyFill="1" applyBorder="1" applyAlignment="1">
      <alignment wrapText="1"/>
    </xf>
    <xf numFmtId="0" fontId="0" fillId="18" borderId="41" xfId="0" applyFill="1" applyBorder="1"/>
    <xf numFmtId="170" fontId="23" fillId="18" borderId="0" xfId="0" applyNumberFormat="1" applyFont="1" applyFill="1"/>
    <xf numFmtId="0" fontId="42" fillId="18" borderId="0" xfId="0" applyFont="1" applyFill="1" applyAlignment="1">
      <alignment wrapText="1"/>
    </xf>
    <xf numFmtId="0" fontId="36" fillId="18" borderId="0" xfId="0" applyFont="1" applyFill="1"/>
    <xf numFmtId="4" fontId="23" fillId="21" borderId="19" xfId="0" applyNumberFormat="1" applyFont="1" applyFill="1" applyBorder="1" applyAlignment="1" applyProtection="1">
      <alignment horizontal="center" vertical="top" wrapText="1"/>
      <protection locked="0"/>
    </xf>
    <xf numFmtId="4" fontId="23" fillId="21" borderId="19" xfId="0" applyNumberFormat="1" applyFont="1" applyFill="1" applyBorder="1" applyAlignment="1" applyProtection="1">
      <alignment vertical="top" wrapText="1"/>
      <protection locked="0"/>
    </xf>
    <xf numFmtId="0" fontId="11" fillId="18" borderId="0" xfId="0" applyFont="1" applyFill="1" applyAlignment="1">
      <alignment horizontal="left"/>
    </xf>
    <xf numFmtId="0" fontId="24" fillId="18" borderId="0" xfId="0" applyFont="1" applyFill="1"/>
    <xf numFmtId="0" fontId="43" fillId="18" borderId="0" xfId="0" applyFont="1" applyFill="1" applyAlignment="1">
      <alignment horizontal="right"/>
    </xf>
    <xf numFmtId="0" fontId="13" fillId="18" borderId="0" xfId="0" applyFont="1" applyFill="1" applyAlignment="1">
      <alignment horizontal="right"/>
    </xf>
    <xf numFmtId="0" fontId="16" fillId="18" borderId="0" xfId="0" applyFont="1" applyFill="1" applyAlignment="1">
      <alignment horizontal="right"/>
    </xf>
    <xf numFmtId="0" fontId="44" fillId="18" borderId="0" xfId="0" applyFont="1" applyFill="1"/>
    <xf numFmtId="172" fontId="0" fillId="0" borderId="0" xfId="0" applyNumberFormat="1"/>
    <xf numFmtId="0" fontId="5" fillId="0" borderId="0" xfId="0" applyFont="1"/>
    <xf numFmtId="0" fontId="0" fillId="18" borderId="0" xfId="0" applyFill="1" applyAlignment="1">
      <alignment horizontal="center"/>
    </xf>
    <xf numFmtId="0" fontId="13" fillId="18" borderId="15" xfId="0" applyFont="1" applyFill="1" applyBorder="1" applyAlignment="1">
      <alignment horizontal="left"/>
    </xf>
    <xf numFmtId="0" fontId="13" fillId="18" borderId="15" xfId="0" applyFont="1" applyFill="1" applyBorder="1"/>
    <xf numFmtId="0" fontId="13" fillId="18" borderId="12" xfId="0" applyFont="1" applyFill="1" applyBorder="1"/>
    <xf numFmtId="0" fontId="13" fillId="18" borderId="12" xfId="0" applyFont="1" applyFill="1" applyBorder="1" applyAlignment="1">
      <alignment horizontal="left"/>
    </xf>
    <xf numFmtId="0" fontId="60" fillId="18" borderId="0" xfId="0" applyFont="1" applyFill="1"/>
    <xf numFmtId="0" fontId="0" fillId="18" borderId="10" xfId="0" applyFill="1" applyBorder="1" applyAlignment="1">
      <alignment horizontal="left"/>
    </xf>
    <xf numFmtId="0" fontId="0" fillId="18" borderId="14" xfId="0" applyFill="1" applyBorder="1" applyAlignment="1">
      <alignment horizontal="left"/>
    </xf>
    <xf numFmtId="0" fontId="0" fillId="0" borderId="0" xfId="0" applyAlignment="1">
      <alignment horizontal="left"/>
    </xf>
    <xf numFmtId="0" fontId="0" fillId="18" borderId="0" xfId="0" applyFill="1" applyAlignment="1">
      <alignment horizontal="center" vertical="center" wrapText="1"/>
    </xf>
    <xf numFmtId="0" fontId="61" fillId="18" borderId="0" xfId="0" applyFont="1" applyFill="1" applyAlignment="1">
      <alignment horizontal="right" wrapText="1"/>
    </xf>
    <xf numFmtId="0" fontId="0" fillId="18" borderId="0" xfId="0" applyFill="1" applyAlignment="1">
      <alignment horizontal="left"/>
    </xf>
    <xf numFmtId="0" fontId="61" fillId="18" borderId="0" xfId="0" applyFont="1" applyFill="1" applyAlignment="1">
      <alignment horizontal="right"/>
    </xf>
    <xf numFmtId="0" fontId="61" fillId="18" borderId="0" xfId="0" applyFont="1" applyFill="1" applyAlignment="1">
      <alignment horizontal="right" vertical="top"/>
    </xf>
    <xf numFmtId="0" fontId="61" fillId="18" borderId="0" xfId="0" applyFont="1" applyFill="1" applyAlignment="1">
      <alignment horizontal="right" vertical="top" wrapText="1"/>
    </xf>
    <xf numFmtId="0" fontId="13" fillId="0" borderId="0" xfId="0" applyFont="1"/>
    <xf numFmtId="0" fontId="62" fillId="0" borderId="0" xfId="0" applyFont="1"/>
    <xf numFmtId="0" fontId="64" fillId="0" borderId="0" xfId="0" applyFont="1" applyAlignment="1">
      <alignment horizontal="right" vertical="center"/>
    </xf>
    <xf numFmtId="0" fontId="65" fillId="0" borderId="0" xfId="0" applyFont="1" applyAlignment="1">
      <alignment vertical="center"/>
    </xf>
    <xf numFmtId="0" fontId="13" fillId="18" borderId="10" xfId="0" applyFont="1" applyFill="1" applyBorder="1"/>
    <xf numFmtId="0" fontId="13" fillId="18" borderId="14" xfId="0" applyFont="1" applyFill="1" applyBorder="1"/>
    <xf numFmtId="0" fontId="0" fillId="18" borderId="15" xfId="0" applyFill="1" applyBorder="1" applyAlignment="1">
      <alignment horizontal="center" vertical="center" wrapText="1"/>
    </xf>
    <xf numFmtId="0" fontId="0" fillId="18" borderId="12" xfId="0" applyFill="1" applyBorder="1" applyAlignment="1">
      <alignment wrapText="1"/>
    </xf>
    <xf numFmtId="0" fontId="60" fillId="18" borderId="30" xfId="0" applyFont="1" applyFill="1" applyBorder="1" applyAlignment="1">
      <alignment vertical="center" wrapText="1"/>
    </xf>
    <xf numFmtId="0" fontId="0" fillId="18" borderId="39" xfId="0" applyFill="1" applyBorder="1"/>
    <xf numFmtId="0" fontId="5" fillId="18" borderId="0" xfId="0" applyFont="1" applyFill="1" applyAlignment="1">
      <alignment wrapText="1"/>
    </xf>
    <xf numFmtId="173" fontId="19" fillId="19" borderId="19" xfId="46" applyNumberFormat="1" applyFont="1" applyFill="1" applyBorder="1"/>
    <xf numFmtId="173" fontId="18" fillId="19" borderId="19" xfId="46" applyNumberFormat="1" applyFont="1" applyFill="1" applyBorder="1"/>
    <xf numFmtId="0" fontId="4" fillId="0" borderId="39" xfId="0" applyFont="1" applyBorder="1" applyAlignment="1">
      <alignment horizontal="center" vertical="center" wrapText="1"/>
    </xf>
    <xf numFmtId="0" fontId="4" fillId="0" borderId="0" xfId="0" applyFont="1" applyAlignment="1">
      <alignment horizontal="center"/>
    </xf>
    <xf numFmtId="0" fontId="4" fillId="0" borderId="39" xfId="0" applyFont="1" applyBorder="1" applyAlignment="1">
      <alignment horizontal="center" wrapText="1"/>
    </xf>
    <xf numFmtId="167" fontId="4" fillId="0" borderId="0" xfId="29" applyFont="1" applyFill="1" applyAlignment="1">
      <alignment horizontal="center"/>
    </xf>
    <xf numFmtId="172" fontId="4" fillId="26" borderId="19" xfId="0" applyNumberFormat="1" applyFont="1" applyFill="1" applyBorder="1" applyAlignment="1">
      <alignment horizontal="center" wrapText="1"/>
    </xf>
    <xf numFmtId="167" fontId="4" fillId="28" borderId="19" xfId="29" applyFont="1" applyFill="1" applyBorder="1" applyAlignment="1">
      <alignment horizontal="center" wrapText="1"/>
    </xf>
    <xf numFmtId="172" fontId="4" fillId="28" borderId="19" xfId="0" applyNumberFormat="1" applyFont="1" applyFill="1" applyBorder="1" applyAlignment="1">
      <alignment horizontal="center" wrapText="1"/>
    </xf>
    <xf numFmtId="0" fontId="4" fillId="20" borderId="19" xfId="0" applyFont="1" applyFill="1" applyBorder="1" applyAlignment="1">
      <alignment horizontal="center" wrapText="1"/>
    </xf>
    <xf numFmtId="0" fontId="5" fillId="26" borderId="37" xfId="0" applyFont="1" applyFill="1" applyBorder="1" applyAlignment="1">
      <alignment horizontal="center" wrapText="1"/>
    </xf>
    <xf numFmtId="0" fontId="5" fillId="18" borderId="0" xfId="0" quotePrefix="1" applyFont="1" applyFill="1" applyAlignment="1">
      <alignment wrapText="1"/>
    </xf>
    <xf numFmtId="0" fontId="0" fillId="18" borderId="12" xfId="0" applyFill="1" applyBorder="1" applyAlignment="1">
      <alignment horizontal="left"/>
    </xf>
    <xf numFmtId="0" fontId="23" fillId="21" borderId="19" xfId="0" applyFont="1" applyFill="1" applyBorder="1" applyAlignment="1" applyProtection="1">
      <alignment horizontal="right"/>
      <protection locked="0"/>
    </xf>
    <xf numFmtId="3" fontId="23" fillId="21" borderId="19" xfId="0" applyNumberFormat="1" applyFont="1" applyFill="1" applyBorder="1" applyProtection="1">
      <protection locked="0"/>
    </xf>
    <xf numFmtId="49" fontId="23" fillId="21" borderId="19" xfId="0" applyNumberFormat="1" applyFont="1" applyFill="1" applyBorder="1" applyAlignment="1" applyProtection="1">
      <alignment horizontal="right"/>
      <protection locked="0"/>
    </xf>
    <xf numFmtId="0" fontId="23" fillId="21" borderId="19" xfId="0" applyFont="1" applyFill="1" applyBorder="1" applyProtection="1">
      <protection locked="0"/>
    </xf>
    <xf numFmtId="4" fontId="23" fillId="21" borderId="19" xfId="42" applyNumberFormat="1" applyFont="1" applyFill="1" applyBorder="1" applyProtection="1">
      <protection locked="0"/>
    </xf>
    <xf numFmtId="0" fontId="5" fillId="18" borderId="0" xfId="0" applyFont="1" applyFill="1" applyAlignment="1">
      <alignment vertical="top" wrapText="1"/>
    </xf>
    <xf numFmtId="0" fontId="61" fillId="18" borderId="15" xfId="0" applyFont="1" applyFill="1" applyBorder="1" applyAlignment="1">
      <alignment horizontal="right" wrapText="1"/>
    </xf>
    <xf numFmtId="0" fontId="61" fillId="18" borderId="12" xfId="0" applyFont="1" applyFill="1" applyBorder="1" applyAlignment="1">
      <alignment horizontal="right" wrapText="1"/>
    </xf>
    <xf numFmtId="0" fontId="4" fillId="20" borderId="39" xfId="0" applyFont="1" applyFill="1" applyBorder="1" applyAlignment="1">
      <alignment horizontal="center" wrapText="1"/>
    </xf>
    <xf numFmtId="0" fontId="4" fillId="0" borderId="0" xfId="0" applyFont="1"/>
    <xf numFmtId="0" fontId="5" fillId="18" borderId="17" xfId="0" applyFont="1" applyFill="1" applyBorder="1"/>
    <xf numFmtId="0" fontId="0" fillId="0" borderId="43" xfId="0" applyBorder="1" applyAlignment="1">
      <alignment wrapText="1"/>
    </xf>
    <xf numFmtId="0" fontId="74" fillId="24" borderId="0" xfId="0" applyFont="1" applyFill="1"/>
    <xf numFmtId="0" fontId="23" fillId="21" borderId="35" xfId="0" applyFont="1" applyFill="1" applyBorder="1" applyAlignment="1" applyProtection="1">
      <alignment vertical="center"/>
      <protection locked="0"/>
    </xf>
    <xf numFmtId="3" fontId="23" fillId="19" borderId="37" xfId="28" applyNumberFormat="1" applyFont="1" applyFill="1" applyBorder="1" applyAlignment="1" applyProtection="1">
      <alignment vertical="center"/>
    </xf>
    <xf numFmtId="0" fontId="5" fillId="18" borderId="0" xfId="0" quotePrefix="1" applyFont="1" applyFill="1" applyAlignment="1">
      <alignment vertical="top"/>
    </xf>
    <xf numFmtId="1" fontId="19" fillId="0" borderId="19" xfId="0" applyNumberFormat="1" applyFont="1" applyBorder="1" applyAlignment="1" applyProtection="1">
      <alignment horizontal="left"/>
      <protection locked="0"/>
    </xf>
    <xf numFmtId="167" fontId="4" fillId="0" borderId="39" xfId="29" applyFont="1" applyFill="1" applyBorder="1" applyAlignment="1">
      <alignment horizontal="center" vertical="center" wrapText="1"/>
    </xf>
    <xf numFmtId="0" fontId="5" fillId="20" borderId="39" xfId="0" applyFont="1" applyFill="1" applyBorder="1" applyAlignment="1">
      <alignment horizontal="center" wrapText="1"/>
    </xf>
    <xf numFmtId="0" fontId="5" fillId="18" borderId="12" xfId="0" applyFont="1" applyFill="1" applyBorder="1"/>
    <xf numFmtId="0" fontId="5" fillId="18" borderId="0" xfId="0" applyFont="1" applyFill="1"/>
    <xf numFmtId="0" fontId="5" fillId="18" borderId="10" xfId="0" applyFont="1" applyFill="1" applyBorder="1"/>
    <xf numFmtId="0" fontId="5" fillId="18" borderId="14" xfId="0" applyFont="1" applyFill="1" applyBorder="1"/>
    <xf numFmtId="0" fontId="74" fillId="24" borderId="0" xfId="0" applyFont="1" applyFill="1" applyAlignment="1">
      <alignment vertical="center"/>
    </xf>
    <xf numFmtId="0" fontId="0" fillId="0" borderId="0" xfId="0" applyAlignment="1">
      <alignment vertical="center"/>
    </xf>
    <xf numFmtId="0" fontId="30" fillId="24" borderId="0" xfId="0" applyFont="1" applyFill="1" applyAlignment="1">
      <alignment vertical="center"/>
    </xf>
    <xf numFmtId="172" fontId="30" fillId="24" borderId="0" xfId="0" applyNumberFormat="1" applyFont="1" applyFill="1" applyAlignment="1">
      <alignment vertical="center"/>
    </xf>
    <xf numFmtId="0" fontId="30" fillId="0" borderId="0" xfId="0" applyFont="1" applyAlignment="1">
      <alignment vertical="center"/>
    </xf>
    <xf numFmtId="0" fontId="4" fillId="18" borderId="0" xfId="0" applyFont="1" applyFill="1" applyAlignment="1">
      <alignment horizontal="left" wrapText="1"/>
    </xf>
    <xf numFmtId="173" fontId="19" fillId="26" borderId="19" xfId="46" applyNumberFormat="1" applyFont="1" applyFill="1" applyBorder="1" applyProtection="1">
      <protection locked="0"/>
    </xf>
    <xf numFmtId="173" fontId="18" fillId="26" borderId="19" xfId="46" applyNumberFormat="1" applyFont="1" applyFill="1" applyBorder="1" applyProtection="1">
      <protection locked="0"/>
    </xf>
    <xf numFmtId="10" fontId="70" fillId="26" borderId="19" xfId="42" applyNumberFormat="1" applyFont="1" applyFill="1" applyBorder="1" applyProtection="1">
      <protection locked="0"/>
    </xf>
    <xf numFmtId="0" fontId="4" fillId="18" borderId="37"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0" fillId="18" borderId="0" xfId="0" applyFill="1" applyAlignment="1">
      <alignment horizontal="left" wrapText="1"/>
    </xf>
    <xf numFmtId="0" fontId="4" fillId="20" borderId="35" xfId="0" applyFont="1" applyFill="1" applyBorder="1" applyAlignment="1">
      <alignment horizontal="center" wrapText="1"/>
    </xf>
    <xf numFmtId="0" fontId="4" fillId="23" borderId="19" xfId="0" applyFont="1" applyFill="1" applyBorder="1" applyAlignment="1">
      <alignment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4" fillId="0" borderId="19" xfId="0" applyFont="1" applyBorder="1" applyAlignment="1">
      <alignment horizontal="center" wrapText="1"/>
    </xf>
    <xf numFmtId="0" fontId="4" fillId="18" borderId="18" xfId="0" applyFont="1" applyFill="1" applyBorder="1" applyAlignment="1">
      <alignment horizontal="center" vertical="center" wrapText="1"/>
    </xf>
    <xf numFmtId="0" fontId="4" fillId="18" borderId="18" xfId="0" applyFont="1" applyFill="1" applyBorder="1" applyAlignment="1">
      <alignment horizontal="centerContinuous" vertical="center" wrapText="1"/>
    </xf>
    <xf numFmtId="0" fontId="23" fillId="21" borderId="37" xfId="0" applyFont="1" applyFill="1" applyBorder="1" applyAlignment="1" applyProtection="1">
      <alignment vertical="justify"/>
      <protection locked="0"/>
    </xf>
    <xf numFmtId="0" fontId="23" fillId="21" borderId="36" xfId="0" applyFont="1" applyFill="1" applyBorder="1" applyAlignment="1" applyProtection="1">
      <alignment vertical="justify"/>
      <protection locked="0"/>
    </xf>
    <xf numFmtId="0" fontId="23" fillId="21" borderId="35" xfId="0" applyFont="1" applyFill="1" applyBorder="1" applyAlignment="1" applyProtection="1">
      <alignment vertical="justify"/>
      <protection locked="0"/>
    </xf>
    <xf numFmtId="0" fontId="37" fillId="18" borderId="0" xfId="0" applyFont="1" applyFill="1" applyAlignment="1">
      <alignment vertical="top"/>
    </xf>
    <xf numFmtId="0" fontId="70" fillId="18" borderId="0" xfId="0" applyFont="1" applyFill="1"/>
    <xf numFmtId="3" fontId="5" fillId="0" borderId="0" xfId="0" applyNumberFormat="1" applyFont="1"/>
    <xf numFmtId="0" fontId="13" fillId="18" borderId="0" xfId="46" applyFont="1" applyFill="1"/>
    <xf numFmtId="40" fontId="13" fillId="18" borderId="0" xfId="46" applyNumberFormat="1" applyFont="1" applyFill="1"/>
    <xf numFmtId="40" fontId="16" fillId="18" borderId="0" xfId="46" applyNumberFormat="1" applyFont="1" applyFill="1" applyAlignment="1">
      <alignment horizontal="centerContinuous"/>
    </xf>
    <xf numFmtId="40" fontId="16" fillId="18" borderId="0" xfId="46" applyNumberFormat="1" applyFont="1" applyFill="1" applyAlignment="1">
      <alignment horizontal="center"/>
    </xf>
    <xf numFmtId="0" fontId="23" fillId="27" borderId="19" xfId="0" applyFont="1" applyFill="1" applyBorder="1" applyProtection="1">
      <protection hidden="1"/>
    </xf>
    <xf numFmtId="0" fontId="0" fillId="27" borderId="19" xfId="0" applyFill="1" applyBorder="1" applyProtection="1">
      <protection hidden="1"/>
    </xf>
    <xf numFmtId="169" fontId="0" fillId="27" borderId="19" xfId="0" applyNumberFormat="1" applyFill="1" applyBorder="1"/>
    <xf numFmtId="169" fontId="5" fillId="27" borderId="19" xfId="28" applyNumberFormat="1" applyFill="1" applyBorder="1" applyAlignment="1" applyProtection="1">
      <alignment horizontal="right"/>
    </xf>
    <xf numFmtId="0" fontId="5" fillId="23" borderId="39" xfId="0" applyFont="1" applyFill="1" applyBorder="1"/>
    <xf numFmtId="0" fontId="6" fillId="18" borderId="15" xfId="0" applyFont="1" applyFill="1" applyBorder="1"/>
    <xf numFmtId="0" fontId="0" fillId="18" borderId="13" xfId="0" applyFill="1" applyBorder="1" applyAlignment="1">
      <alignment vertical="top" wrapText="1"/>
    </xf>
    <xf numFmtId="0" fontId="16" fillId="18" borderId="10" xfId="0" applyFont="1" applyFill="1" applyBorder="1"/>
    <xf numFmtId="173" fontId="66" fillId="0" borderId="19" xfId="46" applyNumberFormat="1" applyFont="1" applyBorder="1" applyProtection="1">
      <protection locked="0"/>
    </xf>
    <xf numFmtId="0" fontId="0" fillId="0" borderId="43" xfId="0" applyBorder="1" applyAlignment="1" applyProtection="1">
      <alignment wrapText="1"/>
      <protection locked="0"/>
    </xf>
    <xf numFmtId="0" fontId="5" fillId="0" borderId="43" xfId="0" applyFont="1" applyBorder="1" applyAlignment="1" applyProtection="1">
      <alignment wrapText="1"/>
      <protection locked="0"/>
    </xf>
    <xf numFmtId="0" fontId="13" fillId="18" borderId="10" xfId="0" applyFont="1" applyFill="1" applyBorder="1" applyAlignment="1">
      <alignment vertical="center"/>
    </xf>
    <xf numFmtId="0" fontId="16" fillId="18" borderId="0" xfId="0" quotePrefix="1" applyFont="1" applyFill="1" applyAlignment="1">
      <alignment vertical="center"/>
    </xf>
    <xf numFmtId="0" fontId="66" fillId="18" borderId="0" xfId="0" applyFont="1" applyFill="1" applyAlignment="1">
      <alignment vertical="center"/>
    </xf>
    <xf numFmtId="0" fontId="13" fillId="18" borderId="14" xfId="0" applyFont="1" applyFill="1" applyBorder="1" applyAlignment="1">
      <alignment horizontal="centerContinuous" vertical="center"/>
    </xf>
    <xf numFmtId="0" fontId="13" fillId="0" borderId="0" xfId="0" applyFont="1" applyAlignment="1">
      <alignment vertical="center"/>
    </xf>
    <xf numFmtId="0" fontId="0" fillId="18" borderId="10" xfId="0" applyFill="1" applyBorder="1" applyAlignment="1">
      <alignment vertical="center"/>
    </xf>
    <xf numFmtId="0" fontId="0" fillId="18" borderId="0" xfId="0" applyFill="1" applyAlignment="1">
      <alignment vertical="center"/>
    </xf>
    <xf numFmtId="0" fontId="63" fillId="18" borderId="0" xfId="0" applyFont="1" applyFill="1" applyAlignment="1">
      <alignment vertical="center"/>
    </xf>
    <xf numFmtId="0" fontId="0" fillId="18" borderId="14" xfId="0" applyFill="1" applyBorder="1" applyAlignment="1">
      <alignment horizontal="centerContinuous" vertical="center"/>
    </xf>
    <xf numFmtId="0" fontId="0" fillId="18" borderId="14" xfId="0" applyFill="1" applyBorder="1" applyAlignment="1">
      <alignment vertical="center"/>
    </xf>
    <xf numFmtId="0" fontId="16" fillId="18" borderId="0" xfId="0" applyFont="1" applyFill="1" applyAlignment="1">
      <alignment vertical="center"/>
    </xf>
    <xf numFmtId="0" fontId="16" fillId="18" borderId="0" xfId="0" quotePrefix="1" applyFont="1" applyFill="1" applyAlignment="1">
      <alignment horizontal="left" vertical="center"/>
    </xf>
    <xf numFmtId="0" fontId="16" fillId="18" borderId="0" xfId="0" applyFont="1" applyFill="1" applyAlignment="1">
      <alignment horizontal="left" vertical="center"/>
    </xf>
    <xf numFmtId="0" fontId="0" fillId="18" borderId="11" xfId="0" applyFill="1" applyBorder="1" applyAlignment="1">
      <alignment vertical="center"/>
    </xf>
    <xf numFmtId="0" fontId="0" fillId="18" borderId="15" xfId="0" applyFill="1" applyBorder="1" applyAlignment="1">
      <alignment vertical="center"/>
    </xf>
    <xf numFmtId="0" fontId="0" fillId="18" borderId="16" xfId="0" applyFill="1" applyBorder="1" applyAlignment="1">
      <alignment vertical="center"/>
    </xf>
    <xf numFmtId="0" fontId="82" fillId="18" borderId="0" xfId="0" applyFont="1" applyFill="1" applyAlignment="1">
      <alignment horizontal="left"/>
    </xf>
    <xf numFmtId="0" fontId="13" fillId="18" borderId="17" xfId="46" applyFont="1" applyFill="1" applyBorder="1"/>
    <xf numFmtId="0" fontId="13" fillId="18" borderId="12" xfId="46" applyFont="1" applyFill="1" applyBorder="1"/>
    <xf numFmtId="0" fontId="13" fillId="18" borderId="13" xfId="46" applyFont="1" applyFill="1" applyBorder="1"/>
    <xf numFmtId="0" fontId="13" fillId="0" borderId="0" xfId="46" applyFont="1"/>
    <xf numFmtId="0" fontId="13" fillId="18" borderId="10" xfId="46" applyFont="1" applyFill="1" applyBorder="1"/>
    <xf numFmtId="0" fontId="13" fillId="18" borderId="14" xfId="46" applyFont="1" applyFill="1" applyBorder="1"/>
    <xf numFmtId="0" fontId="22" fillId="18" borderId="10" xfId="46" applyFont="1" applyFill="1" applyBorder="1"/>
    <xf numFmtId="0" fontId="16" fillId="18" borderId="10" xfId="46" applyFont="1" applyFill="1" applyBorder="1" applyAlignment="1">
      <alignment horizontal="centerContinuous"/>
    </xf>
    <xf numFmtId="0" fontId="13" fillId="18" borderId="29" xfId="46" applyFont="1" applyFill="1" applyBorder="1"/>
    <xf numFmtId="0" fontId="13" fillId="18" borderId="30" xfId="46" applyFont="1" applyFill="1" applyBorder="1"/>
    <xf numFmtId="0" fontId="13" fillId="18" borderId="31" xfId="46" applyFont="1" applyFill="1" applyBorder="1"/>
    <xf numFmtId="1" fontId="21" fillId="18" borderId="0" xfId="46" applyNumberFormat="1" applyFont="1" applyFill="1" applyAlignment="1">
      <alignment horizontal="center" wrapText="1"/>
    </xf>
    <xf numFmtId="0" fontId="11" fillId="18" borderId="0" xfId="0" applyFont="1" applyFill="1"/>
    <xf numFmtId="0" fontId="16" fillId="18" borderId="0" xfId="46" applyFont="1" applyFill="1"/>
    <xf numFmtId="0" fontId="16" fillId="18" borderId="14" xfId="46" applyFont="1" applyFill="1" applyBorder="1"/>
    <xf numFmtId="0" fontId="16" fillId="18" borderId="10" xfId="0" applyFont="1" applyFill="1" applyBorder="1" applyAlignment="1">
      <alignment horizontal="centerContinuous"/>
    </xf>
    <xf numFmtId="0" fontId="71" fillId="18" borderId="10" xfId="0" applyFont="1" applyFill="1" applyBorder="1" applyAlignment="1">
      <alignment horizontal="centerContinuous"/>
    </xf>
    <xf numFmtId="40" fontId="72" fillId="18" borderId="0" xfId="0" applyNumberFormat="1" applyFont="1" applyFill="1" applyAlignment="1">
      <alignment horizontal="left"/>
    </xf>
    <xf numFmtId="0" fontId="13" fillId="18" borderId="39" xfId="46" applyFont="1" applyFill="1" applyBorder="1"/>
    <xf numFmtId="0" fontId="5" fillId="18" borderId="0" xfId="0" applyFont="1" applyFill="1" applyAlignment="1">
      <alignment horizontal="left" wrapText="1"/>
    </xf>
    <xf numFmtId="0" fontId="5" fillId="18" borderId="10" xfId="0" applyFont="1" applyFill="1" applyBorder="1" applyAlignment="1">
      <alignment horizontal="left"/>
    </xf>
    <xf numFmtId="172" fontId="4" fillId="0" borderId="0" xfId="0" applyNumberFormat="1" applyFont="1" applyAlignment="1">
      <alignment horizontal="center"/>
    </xf>
    <xf numFmtId="168" fontId="4" fillId="18" borderId="19" xfId="28" applyNumberFormat="1" applyFont="1" applyFill="1" applyBorder="1" applyAlignment="1" applyProtection="1">
      <alignment horizontal="center" vertical="center" wrapText="1"/>
    </xf>
    <xf numFmtId="0" fontId="5" fillId="18" borderId="19" xfId="0" applyFont="1" applyFill="1" applyBorder="1"/>
    <xf numFmtId="168" fontId="4" fillId="18" borderId="0" xfId="28" applyNumberFormat="1" applyFont="1" applyFill="1" applyBorder="1" applyAlignment="1" applyProtection="1">
      <alignment horizontal="center"/>
    </xf>
    <xf numFmtId="0" fontId="5" fillId="18" borderId="15" xfId="0" applyFont="1" applyFill="1" applyBorder="1"/>
    <xf numFmtId="168" fontId="4" fillId="18" borderId="15" xfId="28" applyNumberFormat="1" applyFont="1" applyFill="1" applyBorder="1" applyAlignment="1" applyProtection="1">
      <alignment horizontal="center"/>
    </xf>
    <xf numFmtId="168" fontId="4" fillId="18" borderId="12" xfId="28" applyNumberFormat="1" applyFont="1" applyFill="1" applyBorder="1" applyAlignment="1" applyProtection="1">
      <alignment horizontal="center"/>
    </xf>
    <xf numFmtId="0" fontId="5" fillId="18" borderId="0" xfId="0" applyFont="1" applyFill="1" applyAlignment="1">
      <alignment horizontal="centerContinuous"/>
    </xf>
    <xf numFmtId="168" fontId="4" fillId="18" borderId="0" xfId="28" applyNumberFormat="1" applyFont="1" applyFill="1" applyBorder="1" applyProtection="1"/>
    <xf numFmtId="0" fontId="5" fillId="18" borderId="0" xfId="0" applyFont="1" applyFill="1" applyProtection="1">
      <protection hidden="1"/>
    </xf>
    <xf numFmtId="168" fontId="5" fillId="18" borderId="0" xfId="28" applyNumberFormat="1" applyFont="1" applyFill="1" applyBorder="1" applyProtection="1"/>
    <xf numFmtId="0" fontId="5" fillId="18" borderId="0" xfId="0" applyFont="1" applyFill="1" applyAlignment="1">
      <alignment horizontal="left"/>
    </xf>
    <xf numFmtId="0" fontId="5" fillId="18" borderId="0" xfId="0" applyFont="1" applyFill="1" applyAlignment="1" applyProtection="1">
      <alignment horizontal="centerContinuous"/>
      <protection hidden="1"/>
    </xf>
    <xf numFmtId="0" fontId="4" fillId="19" borderId="0" xfId="0" applyFont="1" applyFill="1"/>
    <xf numFmtId="167" fontId="4" fillId="0" borderId="0" xfId="29" applyFont="1" applyBorder="1" applyAlignment="1">
      <alignment horizontal="center"/>
    </xf>
    <xf numFmtId="0" fontId="4" fillId="19" borderId="0" xfId="0" applyFont="1" applyFill="1" applyAlignment="1">
      <alignment wrapText="1"/>
    </xf>
    <xf numFmtId="3" fontId="5" fillId="0" borderId="0" xfId="0" applyNumberFormat="1" applyFont="1" applyAlignment="1">
      <alignment horizontal="right"/>
    </xf>
    <xf numFmtId="0" fontId="5" fillId="18" borderId="15" xfId="0" applyFont="1" applyFill="1" applyBorder="1" applyAlignment="1">
      <alignment horizontal="left" wrapText="1"/>
    </xf>
    <xf numFmtId="0" fontId="4" fillId="18" borderId="12" xfId="0" applyFont="1" applyFill="1" applyBorder="1" applyAlignment="1">
      <alignment horizontal="left"/>
    </xf>
    <xf numFmtId="0" fontId="5" fillId="18" borderId="15" xfId="0" applyFont="1" applyFill="1" applyBorder="1" applyAlignment="1">
      <alignment wrapText="1"/>
    </xf>
    <xf numFmtId="0" fontId="5" fillId="18" borderId="15" xfId="0" applyFont="1" applyFill="1" applyBorder="1" applyAlignment="1">
      <alignment vertical="top" wrapText="1"/>
    </xf>
    <xf numFmtId="0" fontId="5" fillId="0" borderId="42"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4" fillId="0" borderId="0" xfId="0" applyFont="1" applyAlignment="1">
      <alignment vertical="center"/>
    </xf>
    <xf numFmtId="10" fontId="5" fillId="0" borderId="0" xfId="0" applyNumberFormat="1" applyFont="1" applyAlignment="1">
      <alignment horizontal="righ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173" fontId="66" fillId="19" borderId="19" xfId="46" applyNumberFormat="1" applyFont="1" applyFill="1" applyBorder="1" applyAlignment="1">
      <alignment horizontal="right"/>
    </xf>
    <xf numFmtId="0" fontId="24" fillId="18" borderId="0" xfId="0" applyFont="1" applyFill="1" applyAlignment="1">
      <alignment horizontal="center" vertical="center" wrapText="1"/>
    </xf>
    <xf numFmtId="0" fontId="23" fillId="29" borderId="19" xfId="0" applyFont="1" applyFill="1" applyBorder="1" applyProtection="1">
      <protection hidden="1"/>
    </xf>
    <xf numFmtId="0" fontId="16" fillId="18" borderId="0" xfId="0" quotePrefix="1" applyFont="1" applyFill="1"/>
    <xf numFmtId="0" fontId="16" fillId="18" borderId="0" xfId="0" quotePrefix="1" applyFont="1" applyFill="1" applyAlignment="1">
      <alignment vertical="top"/>
    </xf>
    <xf numFmtId="0" fontId="25" fillId="18" borderId="0" xfId="0" applyFont="1" applyFill="1"/>
    <xf numFmtId="0" fontId="64" fillId="18" borderId="0" xfId="0" applyFont="1" applyFill="1" applyAlignment="1">
      <alignment horizontal="right"/>
    </xf>
    <xf numFmtId="0" fontId="7" fillId="18" borderId="0" xfId="0" applyFont="1" applyFill="1" applyAlignment="1">
      <alignment horizontal="left"/>
    </xf>
    <xf numFmtId="0" fontId="0" fillId="29" borderId="17" xfId="0" applyFill="1" applyBorder="1"/>
    <xf numFmtId="0" fontId="0" fillId="29" borderId="12" xfId="0" applyFill="1" applyBorder="1"/>
    <xf numFmtId="0" fontId="0" fillId="29" borderId="13" xfId="0" applyFill="1" applyBorder="1"/>
    <xf numFmtId="0" fontId="0" fillId="29" borderId="10" xfId="0" applyFill="1" applyBorder="1"/>
    <xf numFmtId="0" fontId="0" fillId="29" borderId="14" xfId="0" applyFill="1" applyBorder="1"/>
    <xf numFmtId="0" fontId="0" fillId="29" borderId="0" xfId="0" applyFill="1" applyBorder="1"/>
    <xf numFmtId="0" fontId="5" fillId="29" borderId="0" xfId="0" applyFont="1" applyFill="1" applyBorder="1"/>
    <xf numFmtId="0" fontId="0" fillId="29" borderId="11" xfId="0" applyFill="1" applyBorder="1"/>
    <xf numFmtId="0" fontId="0" fillId="29" borderId="15" xfId="0" applyFill="1" applyBorder="1"/>
    <xf numFmtId="0" fontId="0" fillId="29" borderId="16" xfId="0" applyFill="1" applyBorder="1"/>
    <xf numFmtId="0" fontId="5" fillId="29" borderId="19" xfId="0" applyFont="1" applyFill="1" applyBorder="1"/>
    <xf numFmtId="0" fontId="4" fillId="29" borderId="0" xfId="0" applyFont="1" applyFill="1" applyBorder="1"/>
    <xf numFmtId="0" fontId="5" fillId="18" borderId="0" xfId="0" applyFont="1" applyFill="1" applyAlignment="1">
      <alignment wrapText="1"/>
    </xf>
    <xf numFmtId="0" fontId="6" fillId="24" borderId="0" xfId="0" applyFont="1" applyFill="1" applyAlignment="1">
      <alignment vertical="center"/>
    </xf>
    <xf numFmtId="0" fontId="13" fillId="18" borderId="0" xfId="0" applyFont="1" applyFill="1" applyAlignment="1">
      <alignment vertical="center"/>
    </xf>
    <xf numFmtId="0" fontId="5" fillId="18" borderId="0" xfId="0" applyFont="1" applyFill="1" applyAlignment="1">
      <alignment vertical="center"/>
    </xf>
    <xf numFmtId="0" fontId="13" fillId="18" borderId="0" xfId="0" applyFont="1" applyFill="1" applyAlignment="1">
      <alignment horizontal="left" vertical="center"/>
    </xf>
    <xf numFmtId="0" fontId="13" fillId="18" borderId="0" xfId="0" applyFont="1" applyFill="1" applyAlignment="1">
      <alignment horizontal="center" vertical="center"/>
    </xf>
    <xf numFmtId="0" fontId="88" fillId="18" borderId="0" xfId="0" quotePrefix="1" applyFont="1" applyFill="1" applyAlignment="1">
      <alignment vertical="center"/>
    </xf>
    <xf numFmtId="0" fontId="31" fillId="18" borderId="0" xfId="0" quotePrefix="1" applyFont="1" applyFill="1" applyAlignment="1">
      <alignment vertical="center"/>
    </xf>
    <xf numFmtId="0" fontId="13" fillId="18" borderId="0" xfId="0" quotePrefix="1" applyFont="1" applyFill="1" applyAlignment="1">
      <alignment vertical="center"/>
    </xf>
    <xf numFmtId="0" fontId="66" fillId="18" borderId="0" xfId="0" applyFont="1" applyFill="1" applyAlignment="1">
      <alignment horizontal="left" vertical="center"/>
    </xf>
    <xf numFmtId="0" fontId="89" fillId="18" borderId="0" xfId="0" quotePrefix="1" applyFont="1" applyFill="1" applyAlignment="1">
      <alignment vertical="center"/>
    </xf>
    <xf numFmtId="0" fontId="17" fillId="18" borderId="0" xfId="0" applyFont="1" applyFill="1" applyBorder="1" applyAlignment="1">
      <alignment horizontal="centerContinuous" wrapText="1"/>
    </xf>
    <xf numFmtId="0" fontId="17" fillId="18" borderId="0" xfId="0" applyFont="1" applyFill="1" applyBorder="1" applyAlignment="1">
      <alignment horizontal="centerContinuous"/>
    </xf>
    <xf numFmtId="0" fontId="0" fillId="18" borderId="0" xfId="0" applyFill="1" applyBorder="1" applyAlignment="1">
      <alignment horizontal="centerContinuous"/>
    </xf>
    <xf numFmtId="0" fontId="87" fillId="18" borderId="0" xfId="0" applyFont="1" applyFill="1" applyBorder="1" applyAlignment="1">
      <alignment horizontal="centerContinuous"/>
    </xf>
    <xf numFmtId="0" fontId="86" fillId="18" borderId="0" xfId="0" applyFont="1" applyFill="1" applyBorder="1" applyAlignment="1">
      <alignment horizontal="centerContinuous"/>
    </xf>
    <xf numFmtId="0" fontId="34" fillId="18" borderId="0" xfId="0" applyFont="1" applyFill="1" applyBorder="1" applyAlignment="1">
      <alignment horizontal="centerContinuous"/>
    </xf>
    <xf numFmtId="0" fontId="0" fillId="18" borderId="0" xfId="0" applyFill="1" applyBorder="1"/>
    <xf numFmtId="0" fontId="16" fillId="18" borderId="0" xfId="0" applyFont="1" applyFill="1" applyBorder="1"/>
    <xf numFmtId="0" fontId="13" fillId="18" borderId="0" xfId="0" applyFont="1" applyFill="1" applyBorder="1"/>
    <xf numFmtId="0" fontId="19" fillId="18" borderId="0" xfId="0" applyFont="1" applyFill="1" applyBorder="1" applyAlignment="1">
      <alignment horizontal="left"/>
    </xf>
    <xf numFmtId="0" fontId="29" fillId="18" borderId="0" xfId="0" applyFont="1" applyFill="1" applyBorder="1"/>
    <xf numFmtId="0" fontId="35" fillId="18" borderId="0" xfId="0" applyFont="1" applyFill="1" applyBorder="1" applyAlignment="1">
      <alignment horizontal="left"/>
    </xf>
    <xf numFmtId="0" fontId="28" fillId="18" borderId="0" xfId="0" applyFont="1" applyFill="1" applyBorder="1" applyAlignment="1">
      <alignment horizontal="left"/>
    </xf>
    <xf numFmtId="0" fontId="13" fillId="18" borderId="0" xfId="0" applyFont="1" applyFill="1" applyBorder="1" applyAlignment="1">
      <alignment horizontal="left"/>
    </xf>
    <xf numFmtId="0" fontId="13" fillId="18" borderId="11" xfId="0" applyFont="1" applyFill="1" applyBorder="1"/>
    <xf numFmtId="0" fontId="0" fillId="18" borderId="15" xfId="0" applyFill="1" applyBorder="1" applyAlignment="1">
      <alignment horizontal="centerContinuous"/>
    </xf>
    <xf numFmtId="0" fontId="0" fillId="18" borderId="16" xfId="0" applyFill="1" applyBorder="1" applyAlignment="1">
      <alignment horizontal="centerContinuous"/>
    </xf>
    <xf numFmtId="0" fontId="4" fillId="18" borderId="0" xfId="0" applyFont="1" applyFill="1" applyAlignment="1">
      <alignment horizontal="right" vertical="top"/>
    </xf>
    <xf numFmtId="0" fontId="90" fillId="18" borderId="0" xfId="0" applyFont="1" applyFill="1" applyAlignment="1">
      <alignment horizontal="right"/>
    </xf>
    <xf numFmtId="0" fontId="45" fillId="18" borderId="0" xfId="0" applyFont="1" applyFill="1"/>
    <xf numFmtId="0" fontId="5" fillId="18" borderId="42" xfId="0" applyFont="1" applyFill="1" applyBorder="1" applyAlignment="1">
      <alignment vertical="top"/>
    </xf>
    <xf numFmtId="0" fontId="0" fillId="18" borderId="20" xfId="0" applyFill="1" applyBorder="1" applyAlignment="1">
      <alignment vertical="top"/>
    </xf>
    <xf numFmtId="0" fontId="0" fillId="18" borderId="21" xfId="0" applyFill="1" applyBorder="1" applyAlignment="1">
      <alignment vertical="top"/>
    </xf>
    <xf numFmtId="0" fontId="0" fillId="18" borderId="22" xfId="0" applyFill="1" applyBorder="1" applyAlignment="1">
      <alignment vertical="top"/>
    </xf>
    <xf numFmtId="0" fontId="0" fillId="18" borderId="24" xfId="0" applyFill="1" applyBorder="1" applyAlignment="1">
      <alignment vertical="top"/>
    </xf>
    <xf numFmtId="0" fontId="0" fillId="18" borderId="25" xfId="0" applyFill="1" applyBorder="1" applyAlignment="1">
      <alignment vertical="top"/>
    </xf>
    <xf numFmtId="0" fontId="0" fillId="18" borderId="26" xfId="0" applyFill="1" applyBorder="1" applyAlignment="1">
      <alignment vertical="top"/>
    </xf>
    <xf numFmtId="0" fontId="0" fillId="18" borderId="23" xfId="0" applyFill="1" applyBorder="1" applyAlignment="1">
      <alignment vertical="top"/>
    </xf>
    <xf numFmtId="0" fontId="0" fillId="18" borderId="27" xfId="0" applyFill="1" applyBorder="1" applyAlignment="1">
      <alignment vertical="top"/>
    </xf>
    <xf numFmtId="0" fontId="0" fillId="18" borderId="28" xfId="0" applyFill="1" applyBorder="1" applyAlignment="1">
      <alignment vertical="top"/>
    </xf>
    <xf numFmtId="0" fontId="11" fillId="18" borderId="27" xfId="0" applyFont="1" applyFill="1" applyBorder="1" applyAlignment="1">
      <alignment horizontal="centerContinuous" vertical="top"/>
    </xf>
    <xf numFmtId="0" fontId="0" fillId="18" borderId="0" xfId="0" applyFill="1" applyAlignment="1">
      <alignment horizontal="centerContinuous" vertical="top"/>
    </xf>
    <xf numFmtId="0" fontId="0" fillId="18" borderId="28" xfId="0" applyFill="1" applyBorder="1" applyAlignment="1">
      <alignment horizontal="centerContinuous" vertical="top"/>
    </xf>
    <xf numFmtId="0" fontId="5" fillId="18" borderId="0" xfId="0" applyFont="1" applyFill="1" applyAlignment="1">
      <alignment vertical="top"/>
    </xf>
    <xf numFmtId="0" fontId="8" fillId="18" borderId="0" xfId="0" applyFont="1" applyFill="1" applyAlignment="1">
      <alignment vertical="top"/>
    </xf>
    <xf numFmtId="0" fontId="7" fillId="18" borderId="0" xfId="0" applyFont="1" applyFill="1" applyAlignment="1">
      <alignment vertical="top"/>
    </xf>
    <xf numFmtId="2" fontId="23" fillId="18" borderId="0" xfId="0" applyNumberFormat="1" applyFont="1" applyFill="1" applyAlignment="1">
      <alignment vertical="top"/>
    </xf>
    <xf numFmtId="164" fontId="23" fillId="18" borderId="0" xfId="0" applyNumberFormat="1" applyFont="1" applyFill="1" applyAlignment="1">
      <alignment vertical="top"/>
    </xf>
    <xf numFmtId="0" fontId="0" fillId="20" borderId="24" xfId="0" applyFill="1" applyBorder="1" applyAlignment="1">
      <alignment vertical="top"/>
    </xf>
    <xf numFmtId="0" fontId="0" fillId="20" borderId="25" xfId="0" applyFill="1" applyBorder="1" applyAlignment="1">
      <alignment vertical="top"/>
    </xf>
    <xf numFmtId="0" fontId="11" fillId="20" borderId="25" xfId="0" applyFont="1" applyFill="1" applyBorder="1" applyAlignment="1">
      <alignment vertical="top"/>
    </xf>
    <xf numFmtId="0" fontId="0" fillId="20" borderId="26" xfId="0" applyFill="1" applyBorder="1" applyAlignment="1">
      <alignment vertical="top"/>
    </xf>
    <xf numFmtId="0" fontId="0" fillId="20" borderId="27" xfId="0" applyFill="1" applyBorder="1" applyAlignment="1">
      <alignment vertical="top"/>
    </xf>
    <xf numFmtId="0" fontId="0" fillId="20" borderId="0" xfId="0" applyFill="1" applyAlignment="1">
      <alignment vertical="top"/>
    </xf>
    <xf numFmtId="0" fontId="0" fillId="20" borderId="28" xfId="0" applyFill="1" applyBorder="1" applyAlignment="1">
      <alignment vertical="top"/>
    </xf>
    <xf numFmtId="0" fontId="7" fillId="20" borderId="0" xfId="0" applyFont="1" applyFill="1" applyAlignment="1">
      <alignment vertical="top"/>
    </xf>
    <xf numFmtId="0" fontId="5" fillId="20" borderId="0" xfId="0" applyFont="1" applyFill="1" applyAlignment="1">
      <alignment vertical="top"/>
    </xf>
    <xf numFmtId="0" fontId="26" fillId="20" borderId="0" xfId="0" applyFont="1" applyFill="1" applyAlignment="1">
      <alignment horizontal="right" vertical="top"/>
    </xf>
    <xf numFmtId="0" fontId="92" fillId="20" borderId="0" xfId="0" applyFont="1" applyFill="1" applyAlignment="1">
      <alignment horizontal="right" vertical="top"/>
    </xf>
    <xf numFmtId="174" fontId="23" fillId="20" borderId="0" xfId="0" applyNumberFormat="1" applyFont="1" applyFill="1" applyAlignment="1">
      <alignment vertical="top"/>
    </xf>
    <xf numFmtId="0" fontId="93" fillId="20" borderId="0" xfId="0" applyFont="1" applyFill="1" applyAlignment="1">
      <alignment vertical="top"/>
    </xf>
    <xf numFmtId="0" fontId="0" fillId="20" borderId="29" xfId="0" applyFill="1" applyBorder="1" applyAlignment="1">
      <alignment vertical="top"/>
    </xf>
    <xf numFmtId="0" fontId="7" fillId="20" borderId="30" xfId="0" applyFont="1" applyFill="1" applyBorder="1" applyAlignment="1">
      <alignment vertical="top"/>
    </xf>
    <xf numFmtId="0" fontId="5" fillId="20" borderId="30" xfId="0" applyFont="1" applyFill="1" applyBorder="1" applyAlignment="1">
      <alignment vertical="top"/>
    </xf>
    <xf numFmtId="0" fontId="0" fillId="20" borderId="30" xfId="0" applyFill="1" applyBorder="1" applyAlignment="1">
      <alignment vertical="top"/>
    </xf>
    <xf numFmtId="0" fontId="94" fillId="20" borderId="30" xfId="0" applyFont="1" applyFill="1" applyBorder="1" applyAlignment="1">
      <alignment horizontal="right" vertical="top"/>
    </xf>
    <xf numFmtId="171" fontId="93" fillId="20" borderId="46" xfId="0" applyNumberFormat="1" applyFont="1" applyFill="1" applyBorder="1"/>
    <xf numFmtId="0" fontId="93" fillId="20" borderId="31" xfId="0" applyFont="1" applyFill="1" applyBorder="1" applyAlignment="1">
      <alignment vertical="top"/>
    </xf>
    <xf numFmtId="0" fontId="7" fillId="18" borderId="25" xfId="0" applyFont="1" applyFill="1" applyBorder="1" applyAlignment="1">
      <alignment vertical="top"/>
    </xf>
    <xf numFmtId="0" fontId="95" fillId="18" borderId="0" xfId="0" applyFont="1" applyFill="1" applyAlignment="1">
      <alignment vertical="top"/>
    </xf>
    <xf numFmtId="0" fontId="96" fillId="18" borderId="0" xfId="0" applyFont="1" applyFill="1" applyAlignment="1">
      <alignment vertical="top"/>
    </xf>
    <xf numFmtId="0" fontId="15" fillId="18" borderId="0" xfId="0" applyFont="1" applyFill="1" applyAlignment="1">
      <alignment vertical="top"/>
    </xf>
    <xf numFmtId="171" fontId="4" fillId="30" borderId="19" xfId="0" applyNumberFormat="1" applyFont="1" applyFill="1" applyBorder="1" applyAlignment="1">
      <alignment horizontal="right" vertical="top"/>
    </xf>
    <xf numFmtId="171" fontId="4" fillId="18" borderId="0" xfId="0" applyNumberFormat="1" applyFont="1" applyFill="1" applyAlignment="1">
      <alignment vertical="top"/>
    </xf>
    <xf numFmtId="0" fontId="97" fillId="18" borderId="0" xfId="0" applyFont="1" applyFill="1" applyAlignment="1">
      <alignment vertical="top"/>
    </xf>
    <xf numFmtId="171" fontId="4" fillId="31" borderId="47" xfId="0" applyNumberFormat="1" applyFont="1" applyFill="1" applyBorder="1" applyAlignment="1">
      <alignment horizontal="right" vertical="center"/>
    </xf>
    <xf numFmtId="0" fontId="0" fillId="32" borderId="0" xfId="0" applyFill="1" applyAlignment="1">
      <alignment vertical="top"/>
    </xf>
    <xf numFmtId="0" fontId="0" fillId="18" borderId="29" xfId="0" applyFill="1" applyBorder="1" applyAlignment="1">
      <alignment vertical="top"/>
    </xf>
    <xf numFmtId="0" fontId="0" fillId="18" borderId="30" xfId="0" applyFill="1" applyBorder="1" applyAlignment="1">
      <alignment vertical="top"/>
    </xf>
    <xf numFmtId="0" fontId="0" fillId="18" borderId="31" xfId="0" applyFill="1" applyBorder="1" applyAlignment="1">
      <alignment vertical="top"/>
    </xf>
    <xf numFmtId="0" fontId="0" fillId="18" borderId="32" xfId="0" applyFill="1" applyBorder="1" applyAlignment="1">
      <alignment vertical="top"/>
    </xf>
    <xf numFmtId="0" fontId="0" fillId="18" borderId="33" xfId="0" applyFill="1" applyBorder="1" applyAlignment="1">
      <alignment vertical="top"/>
    </xf>
    <xf numFmtId="0" fontId="0" fillId="18" borderId="34" xfId="0" applyFill="1" applyBorder="1" applyAlignment="1">
      <alignment vertical="top"/>
    </xf>
    <xf numFmtId="0" fontId="78" fillId="27" borderId="37" xfId="0" applyFont="1" applyFill="1" applyBorder="1"/>
    <xf numFmtId="0" fontId="79" fillId="27" borderId="36" xfId="0" applyFont="1" applyFill="1" applyBorder="1"/>
    <xf numFmtId="0" fontId="79" fillId="27" borderId="35" xfId="0" applyFont="1" applyFill="1" applyBorder="1"/>
    <xf numFmtId="0" fontId="0" fillId="27" borderId="35" xfId="0" applyFill="1" applyBorder="1"/>
    <xf numFmtId="0" fontId="5" fillId="29" borderId="17" xfId="0" applyFont="1" applyFill="1" applyBorder="1"/>
    <xf numFmtId="0" fontId="13" fillId="29" borderId="0" xfId="0" applyFont="1" applyFill="1" applyBorder="1"/>
    <xf numFmtId="3" fontId="13" fillId="29" borderId="0" xfId="0" applyNumberFormat="1" applyFont="1" applyFill="1" applyBorder="1" applyAlignment="1">
      <alignment horizontal="center"/>
    </xf>
    <xf numFmtId="0" fontId="16" fillId="29" borderId="0" xfId="0" applyFont="1" applyFill="1" applyBorder="1" applyAlignment="1">
      <alignment horizontal="center"/>
    </xf>
    <xf numFmtId="0" fontId="16" fillId="29" borderId="0" xfId="0" applyFont="1" applyFill="1" applyBorder="1"/>
    <xf numFmtId="165" fontId="13" fillId="29" borderId="0" xfId="0" applyNumberFormat="1" applyFont="1" applyFill="1" applyBorder="1"/>
    <xf numFmtId="165" fontId="13" fillId="33" borderId="19" xfId="0" applyNumberFormat="1" applyFont="1" applyFill="1" applyBorder="1"/>
    <xf numFmtId="171" fontId="0" fillId="0" borderId="19" xfId="0" applyNumberFormat="1" applyBorder="1" applyAlignment="1" applyProtection="1">
      <alignment horizontal="right" vertical="center"/>
      <protection locked="0"/>
    </xf>
    <xf numFmtId="3" fontId="0" fillId="23" borderId="19" xfId="0" applyNumberFormat="1" applyFill="1" applyBorder="1" applyAlignment="1" applyProtection="1">
      <alignment horizontal="right" vertical="center"/>
      <protection locked="0"/>
    </xf>
    <xf numFmtId="0" fontId="0" fillId="0" borderId="0" xfId="0" applyAlignment="1">
      <alignment horizontal="right" vertical="center"/>
    </xf>
    <xf numFmtId="171" fontId="4" fillId="20" borderId="19" xfId="0" applyNumberFormat="1" applyFont="1" applyFill="1" applyBorder="1" applyAlignment="1">
      <alignment horizontal="right" vertical="center"/>
    </xf>
    <xf numFmtId="171" fontId="0" fillId="25" borderId="19" xfId="0" applyNumberFormat="1" applyFill="1" applyBorder="1" applyAlignment="1">
      <alignment horizontal="right" vertical="center"/>
    </xf>
    <xf numFmtId="171" fontId="0" fillId="20" borderId="19" xfId="0" applyNumberFormat="1" applyFill="1" applyBorder="1" applyAlignment="1">
      <alignment horizontal="right" vertical="center"/>
    </xf>
    <xf numFmtId="171" fontId="0" fillId="23" borderId="19" xfId="0" applyNumberFormat="1" applyFill="1" applyBorder="1" applyAlignment="1">
      <alignment horizontal="right" vertical="center"/>
    </xf>
    <xf numFmtId="171" fontId="0" fillId="0" borderId="19" xfId="0" applyNumberFormat="1" applyBorder="1" applyAlignment="1">
      <alignment horizontal="right" vertical="center"/>
    </xf>
    <xf numFmtId="0" fontId="5" fillId="18" borderId="0" xfId="0" applyFont="1" applyFill="1" applyAlignment="1">
      <alignment wrapText="1"/>
    </xf>
    <xf numFmtId="171" fontId="23" fillId="21" borderId="19" xfId="28" applyNumberFormat="1" applyFont="1" applyFill="1" applyBorder="1" applyAlignment="1" applyProtection="1">
      <alignment vertical="center"/>
      <protection locked="0"/>
    </xf>
    <xf numFmtId="0" fontId="4" fillId="20" borderId="35" xfId="0" applyFont="1" applyFill="1" applyBorder="1" applyAlignment="1">
      <alignment horizontal="right" wrapText="1"/>
    </xf>
    <xf numFmtId="167" fontId="4" fillId="28" borderId="19" xfId="29" applyFont="1" applyFill="1" applyBorder="1" applyAlignment="1">
      <alignment horizontal="center" vertical="center" wrapText="1"/>
    </xf>
    <xf numFmtId="172" fontId="4" fillId="28" borderId="19" xfId="0" applyNumberFormat="1" applyFont="1" applyFill="1" applyBorder="1" applyAlignment="1">
      <alignment horizontal="center" vertical="center" wrapText="1"/>
    </xf>
    <xf numFmtId="0" fontId="4" fillId="0" borderId="19" xfId="0" applyFont="1" applyBorder="1" applyAlignment="1">
      <alignment horizontal="center" vertical="center" wrapText="1"/>
    </xf>
    <xf numFmtId="0" fontId="4" fillId="34" borderId="19" xfId="0" applyFont="1" applyFill="1" applyBorder="1" applyAlignment="1">
      <alignment horizontal="center" vertical="center" wrapText="1"/>
    </xf>
    <xf numFmtId="0" fontId="16" fillId="29" borderId="0" xfId="0" applyFont="1" applyFill="1" applyBorder="1" applyAlignment="1">
      <alignment horizontal="center"/>
    </xf>
    <xf numFmtId="171" fontId="23" fillId="19" borderId="19" xfId="28" applyNumberFormat="1" applyFont="1" applyFill="1" applyBorder="1" applyAlignment="1" applyProtection="1"/>
    <xf numFmtId="10" fontId="0" fillId="0" borderId="19" xfId="0" applyNumberFormat="1" applyBorder="1" applyAlignment="1" applyProtection="1">
      <alignment horizontal="right" vertical="center"/>
      <protection locked="0"/>
    </xf>
    <xf numFmtId="0" fontId="30" fillId="0" borderId="0" xfId="0" applyFont="1" applyFill="1" applyAlignment="1">
      <alignment vertical="center"/>
    </xf>
    <xf numFmtId="3" fontId="0" fillId="29" borderId="19" xfId="0" applyNumberFormat="1" applyFill="1" applyBorder="1"/>
    <xf numFmtId="3" fontId="4" fillId="27" borderId="19" xfId="0" applyNumberFormat="1" applyFont="1" applyFill="1" applyBorder="1"/>
    <xf numFmtId="0" fontId="4" fillId="29" borderId="19" xfId="0" applyFont="1" applyFill="1" applyBorder="1" applyAlignment="1">
      <alignment horizontal="center" vertical="center"/>
    </xf>
    <xf numFmtId="0" fontId="0" fillId="29" borderId="10" xfId="0" applyFill="1" applyBorder="1" applyAlignment="1">
      <alignment horizontal="center" vertical="center"/>
    </xf>
    <xf numFmtId="0" fontId="0" fillId="29" borderId="19" xfId="0" applyFill="1" applyBorder="1" applyAlignment="1">
      <alignment horizontal="center" vertical="center"/>
    </xf>
    <xf numFmtId="0" fontId="0" fillId="29" borderId="14" xfId="0" applyFill="1" applyBorder="1" applyAlignment="1">
      <alignment horizontal="center" vertical="center"/>
    </xf>
    <xf numFmtId="0" fontId="0" fillId="0" borderId="0" xfId="0" applyAlignment="1">
      <alignment horizontal="center" vertical="center"/>
    </xf>
    <xf numFmtId="0" fontId="4" fillId="29" borderId="19" xfId="0" applyFont="1" applyFill="1" applyBorder="1" applyAlignment="1">
      <alignment horizontal="center" vertical="center" wrapText="1"/>
    </xf>
    <xf numFmtId="0" fontId="0" fillId="29" borderId="10" xfId="0" applyFill="1" applyBorder="1" applyAlignment="1">
      <alignment vertical="top"/>
    </xf>
    <xf numFmtId="0" fontId="0" fillId="29" borderId="14" xfId="0" applyFill="1" applyBorder="1" applyAlignment="1">
      <alignment vertical="top"/>
    </xf>
    <xf numFmtId="0" fontId="0" fillId="0" borderId="0" xfId="0" applyAlignment="1">
      <alignment vertical="top"/>
    </xf>
    <xf numFmtId="0" fontId="0" fillId="29" borderId="0" xfId="0" applyFill="1" applyBorder="1" applyAlignment="1">
      <alignment vertical="top"/>
    </xf>
    <xf numFmtId="0" fontId="13" fillId="29" borderId="14" xfId="0" applyFont="1" applyFill="1" applyBorder="1"/>
    <xf numFmtId="0" fontId="18" fillId="0" borderId="19" xfId="0" applyFont="1" applyBorder="1" applyAlignment="1" applyProtection="1">
      <alignment horizontal="left" vertical="center"/>
      <protection locked="0"/>
    </xf>
    <xf numFmtId="0" fontId="0" fillId="18" borderId="10" xfId="0" applyFill="1" applyBorder="1" applyAlignment="1">
      <alignment vertical="top"/>
    </xf>
    <xf numFmtId="0" fontId="0" fillId="18" borderId="14" xfId="0" applyFill="1" applyBorder="1" applyAlignment="1">
      <alignment vertical="top"/>
    </xf>
    <xf numFmtId="0" fontId="5" fillId="18" borderId="0" xfId="0" applyFont="1" applyFill="1" applyAlignment="1">
      <alignment wrapText="1"/>
    </xf>
    <xf numFmtId="0" fontId="0" fillId="18" borderId="0" xfId="0" applyFill="1" applyAlignment="1">
      <alignment wrapText="1"/>
    </xf>
    <xf numFmtId="10" fontId="70" fillId="0" borderId="19" xfId="42" applyNumberFormat="1" applyFont="1" applyFill="1" applyBorder="1" applyProtection="1">
      <protection locked="0"/>
    </xf>
    <xf numFmtId="173" fontId="18" fillId="19" borderId="19" xfId="46" applyNumberFormat="1" applyFont="1" applyFill="1" applyBorder="1" applyAlignment="1">
      <alignment horizontal="right"/>
    </xf>
    <xf numFmtId="173" fontId="18" fillId="0" borderId="19" xfId="46" applyNumberFormat="1" applyFont="1" applyFill="1" applyBorder="1" applyProtection="1">
      <protection locked="0"/>
    </xf>
    <xf numFmtId="0" fontId="11" fillId="18" borderId="0" xfId="0" applyFont="1" applyFill="1" applyBorder="1" applyAlignment="1">
      <alignment horizontal="centerContinuous"/>
    </xf>
    <xf numFmtId="0" fontId="5" fillId="18" borderId="0" xfId="0" applyFont="1" applyFill="1" applyBorder="1" applyAlignment="1">
      <alignment horizontal="centerContinuous"/>
    </xf>
    <xf numFmtId="0" fontId="5" fillId="18" borderId="0" xfId="0" applyFont="1" applyFill="1" applyBorder="1" applyAlignment="1">
      <alignment horizontal="centerContinuous" vertical="center"/>
    </xf>
    <xf numFmtId="0" fontId="11" fillId="18" borderId="0" xfId="0" applyFont="1" applyFill="1" applyBorder="1" applyAlignment="1">
      <alignment horizontal="centerContinuous" vertical="center"/>
    </xf>
    <xf numFmtId="10" fontId="23" fillId="0" borderId="19" xfId="0" applyNumberFormat="1" applyFont="1" applyFill="1" applyBorder="1" applyAlignment="1" applyProtection="1">
      <alignment vertical="center"/>
      <protection locked="0"/>
    </xf>
    <xf numFmtId="173" fontId="19" fillId="0" borderId="19" xfId="46" applyNumberFormat="1" applyFont="1" applyFill="1" applyBorder="1" applyAlignment="1" applyProtection="1">
      <alignment horizontal="right"/>
      <protection locked="0"/>
    </xf>
    <xf numFmtId="173" fontId="19" fillId="19" borderId="19" xfId="46" applyNumberFormat="1" applyFont="1" applyFill="1" applyBorder="1" applyAlignment="1">
      <alignment horizontal="right"/>
    </xf>
    <xf numFmtId="3" fontId="0" fillId="0" borderId="19" xfId="0" applyNumberFormat="1" applyFill="1" applyBorder="1" applyProtection="1">
      <protection locked="0"/>
    </xf>
    <xf numFmtId="0" fontId="0" fillId="0" borderId="19" xfId="0" applyFill="1" applyBorder="1" applyProtection="1">
      <protection locked="0"/>
    </xf>
    <xf numFmtId="3" fontId="23" fillId="19" borderId="19" xfId="0" applyNumberFormat="1" applyFont="1" applyFill="1" applyBorder="1" applyAlignment="1">
      <alignment horizontal="right" vertical="center"/>
    </xf>
    <xf numFmtId="3" fontId="23" fillId="19" borderId="19" xfId="0" applyNumberFormat="1" applyFont="1" applyFill="1" applyBorder="1" applyAlignment="1">
      <alignment vertical="center"/>
    </xf>
    <xf numFmtId="3" fontId="23" fillId="19" borderId="19" xfId="0" applyNumberFormat="1" applyFont="1" applyFill="1" applyBorder="1" applyAlignment="1">
      <alignment horizontal="right"/>
    </xf>
    <xf numFmtId="3" fontId="23" fillId="19" borderId="19" xfId="0" applyNumberFormat="1" applyFont="1" applyFill="1" applyBorder="1" applyAlignment="1">
      <alignment horizontal="right" vertical="top"/>
    </xf>
    <xf numFmtId="3" fontId="23" fillId="19" borderId="19" xfId="0" applyNumberFormat="1" applyFont="1" applyFill="1" applyBorder="1" applyAlignment="1" applyProtection="1">
      <alignment horizontal="right" vertical="top"/>
      <protection hidden="1"/>
    </xf>
    <xf numFmtId="3" fontId="23" fillId="0" borderId="19" xfId="0" applyNumberFormat="1" applyFont="1" applyFill="1" applyBorder="1" applyAlignment="1" applyProtection="1">
      <alignment horizontal="right" vertical="center"/>
      <protection locked="0"/>
    </xf>
    <xf numFmtId="0" fontId="23" fillId="0" borderId="37" xfId="0" applyFont="1" applyBorder="1" applyAlignment="1" applyProtection="1">
      <alignment horizontal="left" vertical="top" wrapText="1"/>
      <protection locked="0"/>
    </xf>
    <xf numFmtId="0" fontId="23" fillId="0" borderId="35" xfId="0" applyFont="1" applyBorder="1" applyAlignment="1" applyProtection="1">
      <alignment horizontal="left" vertical="top" wrapText="1"/>
      <protection locked="0"/>
    </xf>
    <xf numFmtId="0" fontId="4" fillId="18" borderId="12" xfId="0" applyFont="1" applyFill="1" applyBorder="1" applyAlignment="1">
      <alignment horizontal="left" wrapText="1"/>
    </xf>
    <xf numFmtId="0" fontId="4" fillId="18" borderId="15" xfId="0" applyFont="1" applyFill="1" applyBorder="1" applyAlignment="1" applyProtection="1">
      <alignment horizontal="left" wrapText="1"/>
      <protection hidden="1"/>
    </xf>
    <xf numFmtId="0" fontId="33" fillId="18" borderId="0" xfId="0" applyFont="1" applyFill="1" applyBorder="1" applyAlignment="1">
      <alignment horizontal="center"/>
    </xf>
    <xf numFmtId="0" fontId="18" fillId="27" borderId="37" xfId="0" applyFont="1" applyFill="1" applyBorder="1" applyAlignment="1">
      <alignment horizontal="center" vertical="top"/>
    </xf>
    <xf numFmtId="0" fontId="16" fillId="27" borderId="35" xfId="0" applyFont="1" applyFill="1" applyBorder="1" applyAlignment="1">
      <alignment horizontal="center" vertical="top"/>
    </xf>
    <xf numFmtId="0" fontId="13" fillId="18" borderId="0" xfId="0" applyFont="1" applyFill="1" applyAlignment="1">
      <alignment horizontal="left" vertical="center" wrapText="1"/>
    </xf>
    <xf numFmtId="0" fontId="0" fillId="0" borderId="0" xfId="0" applyAlignment="1">
      <alignment vertical="center" wrapText="1"/>
    </xf>
    <xf numFmtId="0" fontId="24" fillId="18" borderId="0" xfId="0" applyFont="1" applyFill="1" applyAlignment="1">
      <alignment horizontal="center" vertical="center" wrapText="1"/>
    </xf>
    <xf numFmtId="0" fontId="13" fillId="18" borderId="0" xfId="0" applyFont="1" applyFill="1" applyBorder="1" applyAlignment="1">
      <alignment horizontal="left" vertical="center" wrapText="1"/>
    </xf>
    <xf numFmtId="0" fontId="13" fillId="18" borderId="0" xfId="0" applyFont="1" applyFill="1" applyAlignment="1">
      <alignment vertical="center"/>
    </xf>
    <xf numFmtId="0" fontId="0" fillId="0" borderId="0" xfId="0" applyAlignment="1">
      <alignment vertical="center"/>
    </xf>
    <xf numFmtId="0" fontId="13" fillId="18" borderId="0" xfId="0" applyFont="1" applyFill="1" applyAlignment="1">
      <alignment vertical="center" wrapText="1"/>
    </xf>
    <xf numFmtId="0" fontId="4" fillId="0" borderId="18" xfId="0" applyFont="1" applyBorder="1" applyAlignment="1">
      <alignment horizontal="center" vertical="center" wrapText="1"/>
    </xf>
    <xf numFmtId="0" fontId="0" fillId="0" borderId="39" xfId="0" applyBorder="1" applyAlignment="1"/>
    <xf numFmtId="0" fontId="0" fillId="0" borderId="38" xfId="0" applyBorder="1" applyAlignment="1"/>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5" xfId="0" applyFont="1" applyBorder="1" applyAlignment="1">
      <alignment horizontal="center" vertical="center" wrapText="1"/>
    </xf>
    <xf numFmtId="0" fontId="0" fillId="0" borderId="36" xfId="0" applyBorder="1" applyAlignment="1">
      <alignment horizontal="center" vertical="center" wrapText="1"/>
    </xf>
    <xf numFmtId="0" fontId="0" fillId="0" borderId="35" xfId="0" applyBorder="1" applyAlignment="1">
      <alignment horizontal="center" vertical="center" wrapText="1"/>
    </xf>
    <xf numFmtId="0" fontId="6" fillId="18" borderId="15" xfId="0" applyFont="1" applyFill="1" applyBorder="1" applyAlignment="1">
      <alignment horizontal="center"/>
    </xf>
    <xf numFmtId="0" fontId="15" fillId="18" borderId="0" xfId="0" applyFont="1" applyFill="1" applyAlignment="1">
      <alignment horizontal="left" wrapText="1"/>
    </xf>
    <xf numFmtId="0" fontId="0" fillId="0" borderId="0" xfId="0" applyAlignment="1">
      <alignment wrapText="1"/>
    </xf>
    <xf numFmtId="168" fontId="76" fillId="18" borderId="0" xfId="28" applyNumberFormat="1" applyFont="1" applyFill="1" applyBorder="1" applyAlignment="1" applyProtection="1">
      <alignment horizontal="center" wrapText="1"/>
    </xf>
    <xf numFmtId="0" fontId="23" fillId="21" borderId="37" xfId="0" applyFont="1" applyFill="1" applyBorder="1" applyAlignment="1" applyProtection="1">
      <protection locked="0"/>
    </xf>
    <xf numFmtId="0" fontId="23" fillId="0" borderId="35" xfId="0" applyFont="1" applyBorder="1" applyAlignment="1" applyProtection="1">
      <protection locked="0"/>
    </xf>
    <xf numFmtId="0" fontId="23" fillId="21" borderId="37" xfId="0" applyFont="1" applyFill="1" applyBorder="1" applyAlignment="1" applyProtection="1">
      <alignment vertical="justify"/>
      <protection locked="0"/>
    </xf>
    <xf numFmtId="0" fontId="23" fillId="21" borderId="36" xfId="0" applyFont="1" applyFill="1" applyBorder="1" applyAlignment="1" applyProtection="1">
      <alignment vertical="justify"/>
      <protection locked="0"/>
    </xf>
    <xf numFmtId="0" fontId="23" fillId="21" borderId="35" xfId="0" applyFont="1" applyFill="1" applyBorder="1" applyAlignment="1" applyProtection="1">
      <alignment vertical="justify"/>
      <protection locked="0"/>
    </xf>
    <xf numFmtId="0" fontId="4" fillId="18" borderId="37" xfId="0" applyFont="1" applyFill="1" applyBorder="1" applyAlignment="1">
      <alignment horizontal="center" vertical="center" wrapText="1"/>
    </xf>
    <xf numFmtId="0" fontId="4" fillId="18" borderId="36"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21" fillId="19" borderId="37" xfId="0" applyFont="1" applyFill="1" applyBorder="1" applyAlignment="1">
      <alignment horizontal="center"/>
    </xf>
    <xf numFmtId="0" fontId="21" fillId="19" borderId="36" xfId="0" applyFont="1" applyFill="1" applyBorder="1" applyAlignment="1">
      <alignment horizontal="center"/>
    </xf>
    <xf numFmtId="0" fontId="21" fillId="19" borderId="35" xfId="0" applyFont="1" applyFill="1" applyBorder="1" applyAlignment="1">
      <alignment horizontal="center"/>
    </xf>
    <xf numFmtId="0" fontId="15" fillId="18" borderId="0" xfId="0" applyFont="1" applyFill="1" applyAlignment="1">
      <alignment wrapText="1"/>
    </xf>
    <xf numFmtId="0" fontId="14" fillId="0" borderId="0" xfId="0" applyFont="1" applyAlignment="1"/>
    <xf numFmtId="0" fontId="4" fillId="18" borderId="0" xfId="0" applyFont="1" applyFill="1" applyAlignment="1">
      <alignment horizontal="center" wrapText="1"/>
    </xf>
    <xf numFmtId="0" fontId="5" fillId="0" borderId="0" xfId="0" applyFont="1" applyAlignment="1">
      <alignment horizontal="center"/>
    </xf>
    <xf numFmtId="0" fontId="26" fillId="18" borderId="0" xfId="0" applyFont="1" applyFill="1" applyAlignment="1">
      <alignment horizontal="center" vertical="center" wrapText="1"/>
    </xf>
    <xf numFmtId="0" fontId="4" fillId="18" borderId="15" xfId="0" applyFont="1" applyFill="1" applyBorder="1" applyAlignment="1">
      <alignment horizontal="center"/>
    </xf>
    <xf numFmtId="0" fontId="4" fillId="18" borderId="12" xfId="0" applyFont="1" applyFill="1"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4" fillId="18" borderId="0" xfId="0" applyFont="1" applyFill="1" applyAlignment="1">
      <alignment horizontal="left" wrapText="1"/>
    </xf>
    <xf numFmtId="0" fontId="5" fillId="0" borderId="0" xfId="0" applyFont="1" applyAlignment="1">
      <alignment horizontal="left" wrapText="1"/>
    </xf>
    <xf numFmtId="0" fontId="4" fillId="18" borderId="10" xfId="0" applyFont="1" applyFill="1" applyBorder="1" applyAlignment="1">
      <alignment horizontal="center" vertical="center" wrapText="1"/>
    </xf>
    <xf numFmtId="0" fontId="4" fillId="18" borderId="0" xfId="0" applyFont="1" applyFill="1" applyAlignment="1">
      <alignment horizontal="center" vertical="center" wrapText="1"/>
    </xf>
    <xf numFmtId="0" fontId="4" fillId="18" borderId="14" xfId="0" applyFont="1" applyFill="1" applyBorder="1" applyAlignment="1">
      <alignment horizontal="center" vertical="center" wrapText="1"/>
    </xf>
    <xf numFmtId="0" fontId="4" fillId="18" borderId="0" xfId="0" applyFont="1" applyFill="1" applyAlignment="1">
      <alignment horizontal="center"/>
    </xf>
    <xf numFmtId="0" fontId="11" fillId="18" borderId="0" xfId="0" applyFont="1" applyFill="1" applyAlignment="1">
      <alignment horizontal="center"/>
    </xf>
    <xf numFmtId="0" fontId="5" fillId="18" borderId="10" xfId="0" applyFont="1" applyFill="1" applyBorder="1" applyAlignment="1">
      <alignment horizontal="center"/>
    </xf>
    <xf numFmtId="0" fontId="5" fillId="18" borderId="0" xfId="0" applyFont="1" applyFill="1" applyAlignment="1">
      <alignment horizontal="center"/>
    </xf>
    <xf numFmtId="0" fontId="5" fillId="18" borderId="14" xfId="0" applyFont="1" applyFill="1" applyBorder="1" applyAlignment="1">
      <alignment horizontal="center"/>
    </xf>
    <xf numFmtId="0" fontId="21" fillId="27" borderId="37" xfId="0" applyFont="1" applyFill="1" applyBorder="1" applyAlignment="1">
      <alignment horizontal="center"/>
    </xf>
    <xf numFmtId="0" fontId="21" fillId="27" borderId="36" xfId="0" applyFont="1" applyFill="1" applyBorder="1" applyAlignment="1">
      <alignment horizontal="center"/>
    </xf>
    <xf numFmtId="0" fontId="21" fillId="27" borderId="35" xfId="0" applyFont="1" applyFill="1" applyBorder="1" applyAlignment="1">
      <alignment horizontal="center"/>
    </xf>
    <xf numFmtId="0" fontId="21" fillId="19" borderId="37" xfId="0" applyFont="1" applyFill="1" applyBorder="1" applyAlignment="1">
      <alignment horizontal="center" vertical="top"/>
    </xf>
    <xf numFmtId="0" fontId="21" fillId="19" borderId="36" xfId="0" applyFont="1" applyFill="1" applyBorder="1" applyAlignment="1">
      <alignment horizontal="center" vertical="top"/>
    </xf>
    <xf numFmtId="0" fontId="21" fillId="19" borderId="35" xfId="0" applyFont="1" applyFill="1" applyBorder="1" applyAlignment="1">
      <alignment horizontal="center" vertical="top"/>
    </xf>
    <xf numFmtId="0" fontId="44" fillId="29" borderId="15" xfId="0" applyFont="1" applyFill="1" applyBorder="1" applyAlignment="1">
      <alignment horizontal="center"/>
    </xf>
    <xf numFmtId="0" fontId="98" fillId="29" borderId="0" xfId="0" applyFont="1" applyFill="1" applyBorder="1" applyAlignment="1">
      <alignment horizontal="center"/>
    </xf>
    <xf numFmtId="0" fontId="16" fillId="29" borderId="0" xfId="0" applyFont="1" applyFill="1" applyBorder="1" applyAlignment="1">
      <alignment horizontal="center"/>
    </xf>
    <xf numFmtId="0" fontId="100" fillId="29" borderId="0" xfId="0" applyFont="1" applyFill="1" applyBorder="1" applyAlignment="1">
      <alignment horizontal="center"/>
    </xf>
    <xf numFmtId="0" fontId="0" fillId="0" borderId="0" xfId="0" applyAlignment="1">
      <alignment horizontal="center"/>
    </xf>
    <xf numFmtId="0" fontId="5" fillId="18" borderId="0" xfId="0" applyFont="1" applyFill="1" applyAlignment="1">
      <alignment horizontal="left" vertical="top" wrapText="1"/>
    </xf>
    <xf numFmtId="0" fontId="0" fillId="18" borderId="0" xfId="0" applyFill="1" applyAlignment="1">
      <alignment horizontal="left" wrapText="1"/>
    </xf>
    <xf numFmtId="0" fontId="5" fillId="18" borderId="0" xfId="0" applyFont="1" applyFill="1" applyAlignment="1">
      <alignment horizontal="left" wrapText="1"/>
    </xf>
    <xf numFmtId="0" fontId="0" fillId="0" borderId="0" xfId="0" applyAlignment="1">
      <alignment horizontal="left" wrapText="1"/>
    </xf>
    <xf numFmtId="0" fontId="5" fillId="18" borderId="0" xfId="0" applyFont="1" applyFill="1" applyAlignment="1">
      <alignment wrapText="1"/>
    </xf>
    <xf numFmtId="0" fontId="16" fillId="18" borderId="0" xfId="0" applyFont="1" applyFill="1" applyAlignment="1">
      <alignment horizontal="center"/>
    </xf>
    <xf numFmtId="0" fontId="4" fillId="18" borderId="0" xfId="0" applyFont="1" applyFill="1" applyAlignment="1">
      <alignment horizontal="right" vertical="top"/>
    </xf>
    <xf numFmtId="0" fontId="0" fillId="18" borderId="0" xfId="0" applyFill="1" applyAlignment="1">
      <alignment wrapText="1"/>
    </xf>
    <xf numFmtId="0" fontId="21" fillId="19" borderId="37" xfId="0" applyFont="1" applyFill="1" applyBorder="1" applyAlignment="1">
      <alignment horizontal="center" wrapText="1"/>
    </xf>
    <xf numFmtId="0" fontId="0" fillId="0" borderId="36" xfId="0" applyBorder="1" applyAlignment="1"/>
    <xf numFmtId="0" fontId="0" fillId="0" borderId="35" xfId="0" applyBorder="1" applyAlignment="1"/>
    <xf numFmtId="0" fontId="0" fillId="18" borderId="0" xfId="0" applyFill="1" applyAlignment="1">
      <alignment horizontal="left" vertical="top" wrapText="1"/>
    </xf>
    <xf numFmtId="0" fontId="4" fillId="18" borderId="0" xfId="0" applyFont="1" applyFill="1" applyAlignment="1">
      <alignment wrapText="1"/>
    </xf>
    <xf numFmtId="0" fontId="60" fillId="0" borderId="0" xfId="0" applyFont="1" applyAlignment="1">
      <alignment horizontal="center" vertical="center"/>
    </xf>
    <xf numFmtId="0" fontId="5" fillId="0" borderId="0" xfId="0" applyFont="1" applyAlignment="1">
      <alignment vertical="center"/>
    </xf>
    <xf numFmtId="0" fontId="62" fillId="0" borderId="0" xfId="0" applyFont="1" applyAlignment="1"/>
    <xf numFmtId="0" fontId="5" fillId="0" borderId="45" xfId="0" applyFont="1" applyBorder="1" applyAlignment="1">
      <alignment vertical="center"/>
    </xf>
    <xf numFmtId="0" fontId="65" fillId="0" borderId="0" xfId="0" applyFont="1" applyAlignment="1">
      <alignment vertical="center"/>
    </xf>
    <xf numFmtId="0" fontId="63" fillId="0" borderId="0" xfId="0" applyFont="1" applyAlignment="1">
      <alignment vertical="center"/>
    </xf>
    <xf numFmtId="0" fontId="59" fillId="0" borderId="0" xfId="0" applyFont="1" applyAlignment="1">
      <alignment horizontal="center" vertical="center"/>
    </xf>
    <xf numFmtId="0" fontId="24" fillId="0" borderId="0" xfId="0" applyFont="1" applyAlignment="1">
      <alignment horizontal="center" vertical="center"/>
    </xf>
    <xf numFmtId="0" fontId="44" fillId="0" borderId="42" xfId="0" applyFont="1" applyBorder="1" applyAlignment="1">
      <alignment horizontal="center" vertical="center"/>
    </xf>
    <xf numFmtId="0" fontId="44" fillId="0" borderId="20" xfId="0" applyFont="1" applyBorder="1" applyAlignment="1">
      <alignment horizontal="center" vertical="center"/>
    </xf>
    <xf numFmtId="0" fontId="44" fillId="0" borderId="44" xfId="0" applyFont="1" applyBorder="1" applyAlignment="1">
      <alignment horizontal="center" vertical="center"/>
    </xf>
    <xf numFmtId="0" fontId="77" fillId="18" borderId="11" xfId="46" applyFont="1" applyFill="1" applyBorder="1" applyAlignment="1">
      <alignment horizontal="center"/>
    </xf>
    <xf numFmtId="0" fontId="77" fillId="18" borderId="15" xfId="46" applyFont="1" applyFill="1" applyBorder="1" applyAlignment="1">
      <alignment horizontal="center"/>
    </xf>
    <xf numFmtId="0" fontId="77" fillId="18" borderId="16" xfId="46" applyFont="1" applyFill="1" applyBorder="1" applyAlignment="1">
      <alignment horizontal="center"/>
    </xf>
    <xf numFmtId="0" fontId="13" fillId="18" borderId="24" xfId="46" applyFont="1" applyFill="1" applyBorder="1" applyAlignment="1">
      <alignment horizontal="center"/>
    </xf>
    <xf numFmtId="0" fontId="13" fillId="18" borderId="25" xfId="46" applyFont="1" applyFill="1" applyBorder="1" applyAlignment="1">
      <alignment horizontal="center"/>
    </xf>
    <xf numFmtId="0" fontId="13" fillId="18" borderId="26" xfId="46" applyFont="1" applyFill="1" applyBorder="1" applyAlignment="1">
      <alignment horizontal="center"/>
    </xf>
    <xf numFmtId="0" fontId="21" fillId="18" borderId="27" xfId="46" applyFont="1" applyFill="1" applyBorder="1" applyAlignment="1">
      <alignment horizontal="center"/>
    </xf>
    <xf numFmtId="0" fontId="21" fillId="18" borderId="0" xfId="46" applyFont="1" applyFill="1" applyAlignment="1">
      <alignment horizontal="center"/>
    </xf>
    <xf numFmtId="0" fontId="21" fillId="18" borderId="28" xfId="46" applyFont="1" applyFill="1" applyBorder="1" applyAlignment="1">
      <alignment horizontal="center"/>
    </xf>
    <xf numFmtId="0" fontId="16" fillId="18" borderId="27" xfId="46" applyFont="1" applyFill="1" applyBorder="1" applyAlignment="1">
      <alignment horizontal="center"/>
    </xf>
    <xf numFmtId="0" fontId="16" fillId="18" borderId="0" xfId="46" applyFont="1" applyFill="1" applyAlignment="1">
      <alignment horizontal="center"/>
    </xf>
    <xf numFmtId="0" fontId="16" fillId="18" borderId="28" xfId="46" applyFont="1" applyFill="1" applyBorder="1" applyAlignment="1">
      <alignment horizontal="center"/>
    </xf>
    <xf numFmtId="0" fontId="5" fillId="29" borderId="0" xfId="0" applyFont="1" applyFill="1" applyBorder="1" applyAlignment="1">
      <alignment vertical="top" wrapText="1"/>
    </xf>
    <xf numFmtId="0" fontId="0" fillId="29" borderId="0" xfId="0" applyFill="1" applyBorder="1" applyAlignment="1">
      <alignment vertical="top" wrapText="1"/>
    </xf>
    <xf numFmtId="0" fontId="26" fillId="29" borderId="0" xfId="0" applyFont="1" applyFill="1" applyBorder="1" applyAlignment="1">
      <alignment horizontal="center"/>
    </xf>
    <xf numFmtId="0" fontId="5" fillId="29" borderId="0" xfId="0" applyFont="1" applyFill="1" applyBorder="1" applyAlignment="1">
      <alignment horizontal="left" vertical="top" wrapText="1"/>
    </xf>
    <xf numFmtId="0" fontId="0" fillId="29" borderId="0" xfId="0" applyFill="1" applyBorder="1" applyAlignment="1">
      <alignment horizontal="left" vertical="top" wrapText="1"/>
    </xf>
    <xf numFmtId="0" fontId="0" fillId="0" borderId="0" xfId="0" applyAlignment="1">
      <alignment vertical="top" wrapText="1"/>
    </xf>
  </cellXfs>
  <cellStyles count="100">
    <cellStyle name="20% - Accent1" xfId="1" builtinId="30" customBuiltin="1"/>
    <cellStyle name="20% - Accent1 2" xfId="51" xr:uid="{00000000-0005-0000-0000-000001000000}"/>
    <cellStyle name="20% - Accent2" xfId="2" builtinId="34" customBuiltin="1"/>
    <cellStyle name="20% - Accent2 2" xfId="52" xr:uid="{00000000-0005-0000-0000-000003000000}"/>
    <cellStyle name="20% - Accent3" xfId="3" builtinId="38" customBuiltin="1"/>
    <cellStyle name="20% - Accent3 2" xfId="53" xr:uid="{00000000-0005-0000-0000-000005000000}"/>
    <cellStyle name="20% - Accent4" xfId="4" builtinId="42" customBuiltin="1"/>
    <cellStyle name="20% - Accent4 2" xfId="54" xr:uid="{00000000-0005-0000-0000-000007000000}"/>
    <cellStyle name="20% - Accent5" xfId="5" builtinId="46" customBuiltin="1"/>
    <cellStyle name="20% - Accent5 2" xfId="55" xr:uid="{00000000-0005-0000-0000-000009000000}"/>
    <cellStyle name="20% - Accent6" xfId="6" builtinId="50" customBuiltin="1"/>
    <cellStyle name="20% - Accent6 2" xfId="56" xr:uid="{00000000-0005-0000-0000-00000B000000}"/>
    <cellStyle name="40% - Accent1" xfId="7" builtinId="31" customBuiltin="1"/>
    <cellStyle name="40% - Accent1 2" xfId="57" xr:uid="{00000000-0005-0000-0000-00000D000000}"/>
    <cellStyle name="40% - Accent2" xfId="8" builtinId="35" customBuiltin="1"/>
    <cellStyle name="40% - Accent2 2" xfId="58" xr:uid="{00000000-0005-0000-0000-00000F000000}"/>
    <cellStyle name="40% - Accent3" xfId="9" builtinId="39" customBuiltin="1"/>
    <cellStyle name="40% - Accent3 2" xfId="59" xr:uid="{00000000-0005-0000-0000-000011000000}"/>
    <cellStyle name="40% - Accent4" xfId="10" builtinId="43" customBuiltin="1"/>
    <cellStyle name="40% - Accent4 2" xfId="60" xr:uid="{00000000-0005-0000-0000-000013000000}"/>
    <cellStyle name="40% - Accent5" xfId="11" builtinId="47" customBuiltin="1"/>
    <cellStyle name="40% - Accent5 2" xfId="61" xr:uid="{00000000-0005-0000-0000-000015000000}"/>
    <cellStyle name="40% - Accent6" xfId="12" builtinId="51" customBuiltin="1"/>
    <cellStyle name="40% - Accent6 2" xfId="62" xr:uid="{00000000-0005-0000-0000-000017000000}"/>
    <cellStyle name="60% - Accent1" xfId="13" builtinId="32" customBuiltin="1"/>
    <cellStyle name="60% - Accent1 2" xfId="63" xr:uid="{00000000-0005-0000-0000-000019000000}"/>
    <cellStyle name="60% - Accent2" xfId="14" builtinId="36" customBuiltin="1"/>
    <cellStyle name="60% - Accent2 2" xfId="64" xr:uid="{00000000-0005-0000-0000-00001B000000}"/>
    <cellStyle name="60% - Accent3" xfId="15" builtinId="40" customBuiltin="1"/>
    <cellStyle name="60% - Accent3 2" xfId="65" xr:uid="{00000000-0005-0000-0000-00001D000000}"/>
    <cellStyle name="60% - Accent4" xfId="16" builtinId="44" customBuiltin="1"/>
    <cellStyle name="60% - Accent4 2" xfId="66" xr:uid="{00000000-0005-0000-0000-00001F000000}"/>
    <cellStyle name="60% - Accent5" xfId="17" builtinId="48" customBuiltin="1"/>
    <cellStyle name="60% - Accent5 2" xfId="67" xr:uid="{00000000-0005-0000-0000-000021000000}"/>
    <cellStyle name="60% - Accent6" xfId="18" builtinId="52" customBuiltin="1"/>
    <cellStyle name="60% - Accent6 2" xfId="68" xr:uid="{00000000-0005-0000-0000-000023000000}"/>
    <cellStyle name="Accent1" xfId="19" builtinId="29" customBuiltin="1"/>
    <cellStyle name="Accent1 2" xfId="69" xr:uid="{00000000-0005-0000-0000-000025000000}"/>
    <cellStyle name="Accent2" xfId="20" builtinId="33" customBuiltin="1"/>
    <cellStyle name="Accent2 2" xfId="70" xr:uid="{00000000-0005-0000-0000-000027000000}"/>
    <cellStyle name="Accent3" xfId="21" builtinId="37" customBuiltin="1"/>
    <cellStyle name="Accent3 2" xfId="71" xr:uid="{00000000-0005-0000-0000-000029000000}"/>
    <cellStyle name="Accent4" xfId="22" builtinId="41" customBuiltin="1"/>
    <cellStyle name="Accent4 2" xfId="72" xr:uid="{00000000-0005-0000-0000-00002B000000}"/>
    <cellStyle name="Accent5" xfId="23" builtinId="45" customBuiltin="1"/>
    <cellStyle name="Accent5 2" xfId="73" xr:uid="{00000000-0005-0000-0000-00002D000000}"/>
    <cellStyle name="Accent6" xfId="24" builtinId="49" customBuiltin="1"/>
    <cellStyle name="Accent6 2" xfId="74" xr:uid="{00000000-0005-0000-0000-00002F000000}"/>
    <cellStyle name="Bad" xfId="25" builtinId="27" customBuiltin="1"/>
    <cellStyle name="Bad 2" xfId="75" xr:uid="{00000000-0005-0000-0000-000031000000}"/>
    <cellStyle name="Calculation" xfId="26" builtinId="22" customBuiltin="1"/>
    <cellStyle name="Calculation 2" xfId="76" xr:uid="{00000000-0005-0000-0000-000033000000}"/>
    <cellStyle name="Check Cell" xfId="27" builtinId="23" customBuiltin="1"/>
    <cellStyle name="Check Cell 2" xfId="77" xr:uid="{00000000-0005-0000-0000-000035000000}"/>
    <cellStyle name="Comma" xfId="28" builtinId="3"/>
    <cellStyle name="Comma 2" xfId="78" xr:uid="{00000000-0005-0000-0000-000037000000}"/>
    <cellStyle name="Comma_soc01021" xfId="29" xr:uid="{00000000-0005-0000-0000-000038000000}"/>
    <cellStyle name="Currency" xfId="30" builtinId="4"/>
    <cellStyle name="Currency 2" xfId="79" xr:uid="{00000000-0005-0000-0000-00003A000000}"/>
    <cellStyle name="Explanatory Text" xfId="31" builtinId="53" customBuiltin="1"/>
    <cellStyle name="Explanatory Text 2" xfId="80" xr:uid="{00000000-0005-0000-0000-00003C000000}"/>
    <cellStyle name="Good" xfId="32" builtinId="26" customBuiltin="1"/>
    <cellStyle name="Good 2" xfId="81" xr:uid="{00000000-0005-0000-0000-00003E000000}"/>
    <cellStyle name="Heading 1" xfId="33" builtinId="16" customBuiltin="1"/>
    <cellStyle name="Heading 1 2" xfId="82" xr:uid="{00000000-0005-0000-0000-000040000000}"/>
    <cellStyle name="Heading 2" xfId="34" builtinId="17" customBuiltin="1"/>
    <cellStyle name="Heading 2 2" xfId="83" xr:uid="{00000000-0005-0000-0000-000042000000}"/>
    <cellStyle name="Heading 3" xfId="35" builtinId="18" customBuiltin="1"/>
    <cellStyle name="Heading 3 2" xfId="84" xr:uid="{00000000-0005-0000-0000-000044000000}"/>
    <cellStyle name="Heading 4" xfId="36" builtinId="19" customBuiltin="1"/>
    <cellStyle name="Heading 4 2" xfId="85" xr:uid="{00000000-0005-0000-0000-000046000000}"/>
    <cellStyle name="Input" xfId="37" builtinId="20" customBuiltin="1"/>
    <cellStyle name="Input 2" xfId="86" xr:uid="{00000000-0005-0000-0000-000048000000}"/>
    <cellStyle name="Linked Cell" xfId="38" builtinId="24" customBuiltin="1"/>
    <cellStyle name="Linked Cell 2" xfId="87" xr:uid="{00000000-0005-0000-0000-00004A000000}"/>
    <cellStyle name="Neutral" xfId="39" builtinId="28" customBuiltin="1"/>
    <cellStyle name="Neutral 2" xfId="88" xr:uid="{00000000-0005-0000-0000-00004C000000}"/>
    <cellStyle name="Normal" xfId="0" builtinId="0"/>
    <cellStyle name="Normal 2" xfId="46" xr:uid="{00000000-0005-0000-0000-00004E000000}"/>
    <cellStyle name="Normal 2 2" xfId="48" xr:uid="{00000000-0005-0000-0000-00004F000000}"/>
    <cellStyle name="Normal 2 2 2" xfId="97" xr:uid="{00000000-0005-0000-0000-000050000000}"/>
    <cellStyle name="Normal 2 3" xfId="50" xr:uid="{00000000-0005-0000-0000-000051000000}"/>
    <cellStyle name="Normal 2 3 2" xfId="99" xr:uid="{00000000-0005-0000-0000-000052000000}"/>
    <cellStyle name="Normal 2 4" xfId="96" xr:uid="{00000000-0005-0000-0000-000053000000}"/>
    <cellStyle name="Normal 3" xfId="49" xr:uid="{00000000-0005-0000-0000-000054000000}"/>
    <cellStyle name="Normal 3 2" xfId="98" xr:uid="{00000000-0005-0000-0000-000055000000}"/>
    <cellStyle name="Normal 4" xfId="95" xr:uid="{00000000-0005-0000-0000-000056000000}"/>
    <cellStyle name="Note" xfId="40" builtinId="10" customBuiltin="1"/>
    <cellStyle name="Note 2" xfId="89" xr:uid="{00000000-0005-0000-0000-000058000000}"/>
    <cellStyle name="Output" xfId="41" builtinId="21" customBuiltin="1"/>
    <cellStyle name="Output 2" xfId="90" xr:uid="{00000000-0005-0000-0000-00005A000000}"/>
    <cellStyle name="Percent" xfId="42" builtinId="5"/>
    <cellStyle name="Percent 2" xfId="47" xr:uid="{00000000-0005-0000-0000-00005C000000}"/>
    <cellStyle name="Percent 2 2" xfId="91" xr:uid="{00000000-0005-0000-0000-00005D000000}"/>
    <cellStyle name="Title" xfId="43" builtinId="15" customBuiltin="1"/>
    <cellStyle name="Title 2" xfId="92" xr:uid="{00000000-0005-0000-0000-00005F000000}"/>
    <cellStyle name="Total" xfId="44" builtinId="25" customBuiltin="1"/>
    <cellStyle name="Total 2" xfId="93" xr:uid="{00000000-0005-0000-0000-000061000000}"/>
    <cellStyle name="Warning Text" xfId="45" builtinId="11" customBuiltin="1"/>
    <cellStyle name="Warning Text 2" xfId="94" xr:uid="{00000000-0005-0000-0000-000063000000}"/>
  </cellStyles>
  <dxfs count="1">
    <dxf>
      <font>
        <color rgb="FFFF0000"/>
      </font>
      <fill>
        <patternFill>
          <bgColor rgb="FFFFFF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FFFF93"/>
      <color rgb="FFFFFFDD"/>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customXml" Target="../customXml/item2.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customXml" Target="../customXml/item1.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 Type="http://schemas.openxmlformats.org/officeDocument/2006/relationships/customXml" Target="../customXml/item3.xml" Id="rId30" /><Relationship Type="http://schemas.openxmlformats.org/officeDocument/2006/relationships/customXml" Target="/customXML/item5.xml" Id="R943bd0aab55d48b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70"/>
  <sheetViews>
    <sheetView showGridLines="0" zoomScale="98" zoomScaleNormal="98" workbookViewId="0">
      <selection activeCell="C9" sqref="C9"/>
    </sheetView>
  </sheetViews>
  <sheetFormatPr defaultColWidth="9.140625" defaultRowHeight="12.75" x14ac:dyDescent="0.2"/>
  <cols>
    <col min="1" max="1" width="2.5703125" customWidth="1"/>
    <col min="2" max="2" width="22.42578125" customWidth="1"/>
    <col min="3" max="3" width="62.140625" customWidth="1"/>
    <col min="4" max="4" width="5.140625" customWidth="1"/>
    <col min="5" max="5" width="6.42578125" customWidth="1"/>
  </cols>
  <sheetData>
    <row r="1" spans="1:4" x14ac:dyDescent="0.2">
      <c r="A1" s="242" t="s">
        <v>0</v>
      </c>
      <c r="B1" s="4"/>
      <c r="C1" s="4"/>
      <c r="D1" s="5"/>
    </row>
    <row r="2" spans="1:4" ht="30" x14ac:dyDescent="0.4">
      <c r="A2" s="1"/>
      <c r="B2" s="395" t="s">
        <v>1</v>
      </c>
      <c r="C2" s="396"/>
      <c r="D2" s="47"/>
    </row>
    <row r="3" spans="1:4" ht="19.5" customHeight="1" x14ac:dyDescent="0.4">
      <c r="A3" s="1"/>
      <c r="B3" s="396"/>
      <c r="C3" s="397"/>
      <c r="D3" s="47"/>
    </row>
    <row r="4" spans="1:4" ht="20.25" x14ac:dyDescent="0.3">
      <c r="A4" s="1"/>
      <c r="B4" s="398" t="s">
        <v>557</v>
      </c>
      <c r="C4" s="399"/>
      <c r="D4" s="47"/>
    </row>
    <row r="5" spans="1:4" ht="20.25" x14ac:dyDescent="0.3">
      <c r="A5" s="1"/>
      <c r="B5" s="398" t="s">
        <v>2</v>
      </c>
      <c r="C5" s="400"/>
      <c r="D5" s="6"/>
    </row>
    <row r="6" spans="1:4" ht="8.25" customHeight="1" x14ac:dyDescent="0.3">
      <c r="A6" s="1"/>
      <c r="B6" s="538"/>
      <c r="C6" s="538"/>
      <c r="D6" s="6"/>
    </row>
    <row r="7" spans="1:4" ht="15.75" customHeight="1" x14ac:dyDescent="0.2">
      <c r="A7" s="1"/>
      <c r="B7" s="539" t="s">
        <v>883</v>
      </c>
      <c r="C7" s="540"/>
      <c r="D7" s="47"/>
    </row>
    <row r="8" spans="1:4" ht="13.5" customHeight="1" x14ac:dyDescent="0.2">
      <c r="A8" s="1"/>
      <c r="B8" s="401"/>
      <c r="C8" s="401"/>
      <c r="D8" s="6"/>
    </row>
    <row r="9" spans="1:4" ht="22.5" customHeight="1" x14ac:dyDescent="0.25">
      <c r="A9" s="1"/>
      <c r="B9" s="402" t="s">
        <v>3</v>
      </c>
      <c r="C9" s="511" t="s">
        <v>4</v>
      </c>
      <c r="D9" s="6"/>
    </row>
    <row r="10" spans="1:4" ht="15" x14ac:dyDescent="0.2">
      <c r="A10" s="1"/>
      <c r="B10" s="403"/>
      <c r="C10" s="403"/>
      <c r="D10" s="6"/>
    </row>
    <row r="11" spans="1:4" ht="19.5" customHeight="1" x14ac:dyDescent="0.25">
      <c r="A11" s="1"/>
      <c r="B11" s="402" t="s">
        <v>5</v>
      </c>
      <c r="C11" s="158"/>
      <c r="D11" s="6"/>
    </row>
    <row r="12" spans="1:4" ht="17.25" customHeight="1" x14ac:dyDescent="0.25">
      <c r="A12" s="1"/>
      <c r="B12" s="402" t="s">
        <v>6</v>
      </c>
      <c r="C12" s="248"/>
      <c r="D12" s="6"/>
    </row>
    <row r="13" spans="1:4" ht="20.25" customHeight="1" x14ac:dyDescent="0.25">
      <c r="A13" s="1"/>
      <c r="B13" s="402" t="s">
        <v>7</v>
      </c>
      <c r="C13" s="158"/>
      <c r="D13" s="6"/>
    </row>
    <row r="14" spans="1:4" ht="15.75" x14ac:dyDescent="0.25">
      <c r="A14" s="1"/>
      <c r="B14" s="402"/>
      <c r="C14" s="404"/>
      <c r="D14" s="6"/>
    </row>
    <row r="15" spans="1:4" x14ac:dyDescent="0.2">
      <c r="A15" s="1"/>
      <c r="B15" s="405"/>
      <c r="C15" s="406"/>
      <c r="D15" s="6"/>
    </row>
    <row r="16" spans="1:4" ht="15.75" x14ac:dyDescent="0.25">
      <c r="A16" s="1"/>
      <c r="B16" s="402" t="s">
        <v>637</v>
      </c>
      <c r="C16" s="407"/>
      <c r="D16" s="6"/>
    </row>
    <row r="17" spans="1:4" ht="8.25" customHeight="1" x14ac:dyDescent="0.25">
      <c r="A17" s="1"/>
      <c r="B17" s="402"/>
      <c r="C17" s="408"/>
      <c r="D17" s="6"/>
    </row>
    <row r="18" spans="1:4" ht="15.75" x14ac:dyDescent="0.25">
      <c r="A18" s="1"/>
      <c r="B18" s="402"/>
      <c r="C18" s="159"/>
      <c r="D18" s="6"/>
    </row>
    <row r="19" spans="1:4" ht="11.25" customHeight="1" x14ac:dyDescent="0.25">
      <c r="A19" s="1"/>
      <c r="B19" s="402"/>
      <c r="C19" s="402"/>
      <c r="D19" s="6"/>
    </row>
    <row r="20" spans="1:4" ht="38.25" customHeight="1" x14ac:dyDescent="0.25">
      <c r="A20" s="161"/>
      <c r="B20" s="537" t="s">
        <v>8</v>
      </c>
      <c r="C20" s="537"/>
      <c r="D20" s="47"/>
    </row>
    <row r="21" spans="1:4" ht="252" customHeight="1" x14ac:dyDescent="0.2">
      <c r="A21" s="1"/>
      <c r="B21" s="534"/>
      <c r="C21" s="535"/>
      <c r="D21" s="47"/>
    </row>
    <row r="22" spans="1:4" ht="17.25" customHeight="1" x14ac:dyDescent="0.2">
      <c r="A22" s="332"/>
      <c r="B22" s="536"/>
      <c r="C22" s="536"/>
      <c r="D22" s="47"/>
    </row>
    <row r="23" spans="1:4" ht="15" x14ac:dyDescent="0.2">
      <c r="A23" s="409"/>
      <c r="B23" s="195"/>
      <c r="C23" s="410"/>
      <c r="D23" s="411"/>
    </row>
    <row r="24" spans="1:4" hidden="1" x14ac:dyDescent="0.2">
      <c r="A24" s="192" t="s">
        <v>4</v>
      </c>
    </row>
    <row r="25" spans="1:4" hidden="1" x14ac:dyDescent="0.2">
      <c r="A25" t="s">
        <v>9</v>
      </c>
      <c r="C25" s="192"/>
    </row>
    <row r="26" spans="1:4" hidden="1" x14ac:dyDescent="0.2">
      <c r="A26" t="s">
        <v>10</v>
      </c>
      <c r="C26" s="192"/>
    </row>
    <row r="27" spans="1:4" hidden="1" x14ac:dyDescent="0.2">
      <c r="A27" t="s">
        <v>11</v>
      </c>
    </row>
    <row r="28" spans="1:4" hidden="1" x14ac:dyDescent="0.2">
      <c r="A28" t="s">
        <v>12</v>
      </c>
    </row>
    <row r="29" spans="1:4" hidden="1" x14ac:dyDescent="0.2">
      <c r="A29" t="s">
        <v>13</v>
      </c>
      <c r="B29" s="192"/>
    </row>
    <row r="30" spans="1:4" hidden="1" x14ac:dyDescent="0.2">
      <c r="A30" t="s">
        <v>14</v>
      </c>
      <c r="B30" s="192"/>
    </row>
    <row r="31" spans="1:4" hidden="1" x14ac:dyDescent="0.2">
      <c r="A31" t="s">
        <v>15</v>
      </c>
      <c r="B31" s="192"/>
    </row>
    <row r="32" spans="1:4" hidden="1" x14ac:dyDescent="0.2">
      <c r="A32" t="s">
        <v>16</v>
      </c>
      <c r="B32" s="192"/>
    </row>
    <row r="33" spans="1:2" hidden="1" x14ac:dyDescent="0.2">
      <c r="A33" t="s">
        <v>17</v>
      </c>
      <c r="B33" s="192"/>
    </row>
    <row r="34" spans="1:2" hidden="1" x14ac:dyDescent="0.2">
      <c r="A34" t="s">
        <v>18</v>
      </c>
      <c r="B34" s="192"/>
    </row>
    <row r="35" spans="1:2" hidden="1" x14ac:dyDescent="0.2">
      <c r="A35" t="s">
        <v>19</v>
      </c>
      <c r="B35" s="192"/>
    </row>
    <row r="36" spans="1:2" hidden="1" x14ac:dyDescent="0.2">
      <c r="A36" t="s">
        <v>20</v>
      </c>
      <c r="B36" s="192"/>
    </row>
    <row r="37" spans="1:2" hidden="1" x14ac:dyDescent="0.2">
      <c r="A37" t="s">
        <v>21</v>
      </c>
      <c r="B37" s="192"/>
    </row>
    <row r="38" spans="1:2" hidden="1" x14ac:dyDescent="0.2">
      <c r="A38" t="s">
        <v>22</v>
      </c>
      <c r="B38" s="192"/>
    </row>
    <row r="39" spans="1:2" hidden="1" x14ac:dyDescent="0.2">
      <c r="A39" t="s">
        <v>23</v>
      </c>
      <c r="B39" s="192"/>
    </row>
    <row r="40" spans="1:2" hidden="1" x14ac:dyDescent="0.2">
      <c r="A40" t="s">
        <v>24</v>
      </c>
      <c r="B40" s="192"/>
    </row>
    <row r="41" spans="1:2" hidden="1" x14ac:dyDescent="0.2">
      <c r="A41" t="s">
        <v>25</v>
      </c>
      <c r="B41" s="192"/>
    </row>
    <row r="42" spans="1:2" hidden="1" x14ac:dyDescent="0.2">
      <c r="A42" t="s">
        <v>26</v>
      </c>
    </row>
    <row r="43" spans="1:2" hidden="1" x14ac:dyDescent="0.2">
      <c r="A43" t="s">
        <v>27</v>
      </c>
      <c r="B43" s="192"/>
    </row>
    <row r="44" spans="1:2" hidden="1" x14ac:dyDescent="0.2">
      <c r="A44" t="s">
        <v>28</v>
      </c>
    </row>
    <row r="45" spans="1:2" hidden="1" x14ac:dyDescent="0.2">
      <c r="A45" t="s">
        <v>29</v>
      </c>
      <c r="B45" s="192"/>
    </row>
    <row r="46" spans="1:2" hidden="1" x14ac:dyDescent="0.2">
      <c r="A46" t="s">
        <v>30</v>
      </c>
      <c r="B46" s="192"/>
    </row>
    <row r="47" spans="1:2" hidden="1" x14ac:dyDescent="0.2">
      <c r="A47" t="s">
        <v>31</v>
      </c>
      <c r="B47" s="192"/>
    </row>
    <row r="48" spans="1:2" hidden="1" x14ac:dyDescent="0.2">
      <c r="A48" t="s">
        <v>32</v>
      </c>
      <c r="B48" s="192"/>
    </row>
    <row r="49" spans="1:2" hidden="1" x14ac:dyDescent="0.2">
      <c r="A49" t="s">
        <v>33</v>
      </c>
      <c r="B49" s="192"/>
    </row>
    <row r="50" spans="1:2" hidden="1" x14ac:dyDescent="0.2">
      <c r="A50" t="s">
        <v>34</v>
      </c>
      <c r="B50" s="192"/>
    </row>
    <row r="51" spans="1:2" hidden="1" x14ac:dyDescent="0.2">
      <c r="A51" t="s">
        <v>35</v>
      </c>
      <c r="B51" s="192"/>
    </row>
    <row r="52" spans="1:2" hidden="1" x14ac:dyDescent="0.2">
      <c r="A52" t="s">
        <v>36</v>
      </c>
      <c r="B52" s="192"/>
    </row>
    <row r="53" spans="1:2" hidden="1" x14ac:dyDescent="0.2">
      <c r="A53" t="s">
        <v>37</v>
      </c>
      <c r="B53" s="192"/>
    </row>
    <row r="54" spans="1:2" hidden="1" x14ac:dyDescent="0.2">
      <c r="A54" t="s">
        <v>38</v>
      </c>
      <c r="B54" s="192"/>
    </row>
    <row r="55" spans="1:2" hidden="1" x14ac:dyDescent="0.2">
      <c r="A55" t="s">
        <v>39</v>
      </c>
      <c r="B55" s="192"/>
    </row>
    <row r="56" spans="1:2" hidden="1" x14ac:dyDescent="0.2">
      <c r="A56" t="s">
        <v>40</v>
      </c>
      <c r="B56" s="192"/>
    </row>
    <row r="57" spans="1:2" hidden="1" x14ac:dyDescent="0.2">
      <c r="A57" t="s">
        <v>41</v>
      </c>
      <c r="B57" s="192"/>
    </row>
    <row r="58" spans="1:2" hidden="1" x14ac:dyDescent="0.2">
      <c r="A58" t="s">
        <v>42</v>
      </c>
      <c r="B58" s="192"/>
    </row>
    <row r="59" spans="1:2" hidden="1" x14ac:dyDescent="0.2">
      <c r="A59" t="s">
        <v>43</v>
      </c>
      <c r="B59" s="192"/>
    </row>
    <row r="60" spans="1:2" hidden="1" x14ac:dyDescent="0.2">
      <c r="A60" t="s">
        <v>44</v>
      </c>
    </row>
    <row r="61" spans="1:2" hidden="1" x14ac:dyDescent="0.2">
      <c r="A61" t="s">
        <v>45</v>
      </c>
      <c r="B61" s="192"/>
    </row>
    <row r="62" spans="1:2" hidden="1" x14ac:dyDescent="0.2">
      <c r="A62" t="s">
        <v>46</v>
      </c>
    </row>
    <row r="63" spans="1:2" hidden="1" x14ac:dyDescent="0.2">
      <c r="A63" t="s">
        <v>47</v>
      </c>
    </row>
    <row r="64" spans="1:2" hidden="1" x14ac:dyDescent="0.2">
      <c r="A64" t="s">
        <v>48</v>
      </c>
      <c r="B64" s="192"/>
    </row>
    <row r="65" spans="1:2" hidden="1" x14ac:dyDescent="0.2">
      <c r="A65" t="s">
        <v>49</v>
      </c>
      <c r="B65" s="192"/>
    </row>
    <row r="66" spans="1:2" hidden="1" x14ac:dyDescent="0.2">
      <c r="A66" t="s">
        <v>50</v>
      </c>
      <c r="B66" s="192"/>
    </row>
    <row r="67" spans="1:2" hidden="1" x14ac:dyDescent="0.2">
      <c r="A67" t="s">
        <v>51</v>
      </c>
    </row>
    <row r="68" spans="1:2" hidden="1" x14ac:dyDescent="0.2">
      <c r="A68" t="s">
        <v>52</v>
      </c>
      <c r="B68" s="192"/>
    </row>
    <row r="69" spans="1:2" hidden="1" x14ac:dyDescent="0.2">
      <c r="A69" t="s">
        <v>53</v>
      </c>
    </row>
    <row r="70" spans="1:2" hidden="1" x14ac:dyDescent="0.2">
      <c r="A70" t="s">
        <v>54</v>
      </c>
      <c r="B70" s="192"/>
    </row>
    <row r="71" spans="1:2" hidden="1" x14ac:dyDescent="0.2">
      <c r="A71" t="s">
        <v>55</v>
      </c>
      <c r="B71" s="192"/>
    </row>
    <row r="72" spans="1:2" hidden="1" x14ac:dyDescent="0.2">
      <c r="A72" t="s">
        <v>56</v>
      </c>
    </row>
    <row r="73" spans="1:2" hidden="1" x14ac:dyDescent="0.2">
      <c r="A73" t="s">
        <v>57</v>
      </c>
      <c r="B73" s="192"/>
    </row>
    <row r="74" spans="1:2" hidden="1" x14ac:dyDescent="0.2">
      <c r="A74" t="s">
        <v>58</v>
      </c>
      <c r="B74" s="192"/>
    </row>
    <row r="75" spans="1:2" hidden="1" x14ac:dyDescent="0.2">
      <c r="A75" t="s">
        <v>59</v>
      </c>
    </row>
    <row r="76" spans="1:2" hidden="1" x14ac:dyDescent="0.2">
      <c r="A76" t="s">
        <v>60</v>
      </c>
      <c r="B76" s="192"/>
    </row>
    <row r="77" spans="1:2" hidden="1" x14ac:dyDescent="0.2">
      <c r="A77" t="s">
        <v>61</v>
      </c>
    </row>
    <row r="78" spans="1:2" hidden="1" x14ac:dyDescent="0.2">
      <c r="A78" t="s">
        <v>62</v>
      </c>
      <c r="B78" s="192"/>
    </row>
    <row r="79" spans="1:2" hidden="1" x14ac:dyDescent="0.2">
      <c r="A79" t="s">
        <v>63</v>
      </c>
    </row>
    <row r="80" spans="1:2" hidden="1" x14ac:dyDescent="0.2">
      <c r="A80" t="s">
        <v>64</v>
      </c>
      <c r="B80" s="192"/>
    </row>
    <row r="81" spans="1:2" hidden="1" x14ac:dyDescent="0.2">
      <c r="A81" t="s">
        <v>65</v>
      </c>
      <c r="B81" s="192"/>
    </row>
    <row r="82" spans="1:2" hidden="1" x14ac:dyDescent="0.2">
      <c r="A82" t="s">
        <v>66</v>
      </c>
      <c r="B82" s="192"/>
    </row>
    <row r="83" spans="1:2" hidden="1" x14ac:dyDescent="0.2">
      <c r="A83" t="s">
        <v>67</v>
      </c>
      <c r="B83" s="192"/>
    </row>
    <row r="84" spans="1:2" hidden="1" x14ac:dyDescent="0.2">
      <c r="A84" t="s">
        <v>68</v>
      </c>
      <c r="B84" s="192"/>
    </row>
    <row r="85" spans="1:2" hidden="1" x14ac:dyDescent="0.2">
      <c r="A85" t="s">
        <v>69</v>
      </c>
    </row>
    <row r="86" spans="1:2" hidden="1" x14ac:dyDescent="0.2">
      <c r="A86" t="s">
        <v>70</v>
      </c>
      <c r="B86" s="192"/>
    </row>
    <row r="87" spans="1:2" hidden="1" x14ac:dyDescent="0.2">
      <c r="A87" t="s">
        <v>71</v>
      </c>
      <c r="B87" s="192"/>
    </row>
    <row r="88" spans="1:2" hidden="1" x14ac:dyDescent="0.2">
      <c r="A88" t="s">
        <v>72</v>
      </c>
      <c r="B88" s="192"/>
    </row>
    <row r="89" spans="1:2" hidden="1" x14ac:dyDescent="0.2">
      <c r="A89" t="s">
        <v>73</v>
      </c>
      <c r="B89" s="192"/>
    </row>
    <row r="90" spans="1:2" hidden="1" x14ac:dyDescent="0.2">
      <c r="A90" s="192" t="s">
        <v>74</v>
      </c>
      <c r="B90" s="192"/>
    </row>
    <row r="91" spans="1:2" hidden="1" x14ac:dyDescent="0.2">
      <c r="A91" s="192" t="s">
        <v>75</v>
      </c>
      <c r="B91" s="192"/>
    </row>
    <row r="92" spans="1:2" hidden="1" x14ac:dyDescent="0.2">
      <c r="A92" s="192" t="s">
        <v>76</v>
      </c>
      <c r="B92" s="192"/>
    </row>
    <row r="93" spans="1:2" hidden="1" x14ac:dyDescent="0.2">
      <c r="A93" t="s">
        <v>77</v>
      </c>
      <c r="B93" s="192"/>
    </row>
    <row r="94" spans="1:2" hidden="1" x14ac:dyDescent="0.2">
      <c r="A94" t="s">
        <v>78</v>
      </c>
    </row>
    <row r="95" spans="1:2" hidden="1" x14ac:dyDescent="0.2">
      <c r="A95" t="s">
        <v>79</v>
      </c>
      <c r="B95" s="192"/>
    </row>
    <row r="96" spans="1:2" hidden="1" x14ac:dyDescent="0.2">
      <c r="A96" t="s">
        <v>80</v>
      </c>
      <c r="B96" s="192"/>
    </row>
    <row r="97" spans="1:2" hidden="1" x14ac:dyDescent="0.2">
      <c r="A97" s="192" t="s">
        <v>81</v>
      </c>
      <c r="B97" s="192"/>
    </row>
    <row r="98" spans="1:2" hidden="1" x14ac:dyDescent="0.2">
      <c r="A98" s="192" t="s">
        <v>82</v>
      </c>
      <c r="B98" s="192"/>
    </row>
    <row r="99" spans="1:2" hidden="1" x14ac:dyDescent="0.2">
      <c r="A99" t="s">
        <v>83</v>
      </c>
      <c r="B99" s="192"/>
    </row>
    <row r="100" spans="1:2" hidden="1" x14ac:dyDescent="0.2">
      <c r="A100" t="s">
        <v>84</v>
      </c>
      <c r="B100" s="192"/>
    </row>
    <row r="101" spans="1:2" hidden="1" x14ac:dyDescent="0.2">
      <c r="A101" t="s">
        <v>85</v>
      </c>
      <c r="B101" s="192"/>
    </row>
    <row r="102" spans="1:2" hidden="1" x14ac:dyDescent="0.2">
      <c r="A102" t="s">
        <v>86</v>
      </c>
      <c r="B102" s="192"/>
    </row>
    <row r="103" spans="1:2" hidden="1" x14ac:dyDescent="0.2">
      <c r="A103" t="s">
        <v>87</v>
      </c>
      <c r="B103" s="192"/>
    </row>
    <row r="104" spans="1:2" hidden="1" x14ac:dyDescent="0.2">
      <c r="A104" t="s">
        <v>88</v>
      </c>
      <c r="B104" s="192"/>
    </row>
    <row r="105" spans="1:2" hidden="1" x14ac:dyDescent="0.2">
      <c r="A105" t="s">
        <v>89</v>
      </c>
      <c r="B105" s="192"/>
    </row>
    <row r="106" spans="1:2" hidden="1" x14ac:dyDescent="0.2">
      <c r="A106" t="s">
        <v>90</v>
      </c>
      <c r="B106" s="192"/>
    </row>
    <row r="107" spans="1:2" hidden="1" x14ac:dyDescent="0.2">
      <c r="A107" t="s">
        <v>91</v>
      </c>
      <c r="B107" s="192"/>
    </row>
    <row r="108" spans="1:2" hidden="1" x14ac:dyDescent="0.2">
      <c r="A108" t="s">
        <v>92</v>
      </c>
      <c r="B108" s="192"/>
    </row>
    <row r="109" spans="1:2" hidden="1" x14ac:dyDescent="0.2">
      <c r="A109" t="s">
        <v>93</v>
      </c>
      <c r="B109" s="192"/>
    </row>
    <row r="110" spans="1:2" hidden="1" x14ac:dyDescent="0.2">
      <c r="A110" t="s">
        <v>94</v>
      </c>
      <c r="B110" s="192"/>
    </row>
    <row r="111" spans="1:2" hidden="1" x14ac:dyDescent="0.2">
      <c r="A111" t="s">
        <v>95</v>
      </c>
    </row>
    <row r="112" spans="1:2" hidden="1" x14ac:dyDescent="0.2">
      <c r="A112" t="s">
        <v>96</v>
      </c>
    </row>
    <row r="113" spans="1:2" hidden="1" x14ac:dyDescent="0.2">
      <c r="A113" t="s">
        <v>97</v>
      </c>
      <c r="B113" s="192"/>
    </row>
    <row r="114" spans="1:2" hidden="1" x14ac:dyDescent="0.2">
      <c r="A114" t="s">
        <v>98</v>
      </c>
      <c r="B114" s="192"/>
    </row>
    <row r="115" spans="1:2" hidden="1" x14ac:dyDescent="0.2">
      <c r="A115" t="s">
        <v>99</v>
      </c>
      <c r="B115" s="192"/>
    </row>
    <row r="116" spans="1:2" hidden="1" x14ac:dyDescent="0.2">
      <c r="A116" t="s">
        <v>100</v>
      </c>
    </row>
    <row r="117" spans="1:2" hidden="1" x14ac:dyDescent="0.2">
      <c r="A117" t="s">
        <v>101</v>
      </c>
    </row>
    <row r="118" spans="1:2" hidden="1" x14ac:dyDescent="0.2">
      <c r="A118" t="s">
        <v>102</v>
      </c>
    </row>
    <row r="119" spans="1:2" hidden="1" x14ac:dyDescent="0.2">
      <c r="A119" t="s">
        <v>103</v>
      </c>
      <c r="B119" s="192"/>
    </row>
    <row r="120" spans="1:2" hidden="1" x14ac:dyDescent="0.2">
      <c r="A120" t="s">
        <v>104</v>
      </c>
      <c r="B120" s="192"/>
    </row>
    <row r="121" spans="1:2" hidden="1" x14ac:dyDescent="0.2">
      <c r="A121" s="192" t="s">
        <v>105</v>
      </c>
      <c r="B121" s="192"/>
    </row>
    <row r="122" spans="1:2" hidden="1" x14ac:dyDescent="0.2">
      <c r="A122" t="s">
        <v>106</v>
      </c>
      <c r="B122" s="192"/>
    </row>
    <row r="123" spans="1:2" hidden="1" x14ac:dyDescent="0.2">
      <c r="A123" t="s">
        <v>107</v>
      </c>
      <c r="B123" s="192"/>
    </row>
    <row r="124" spans="1:2" hidden="1" x14ac:dyDescent="0.2">
      <c r="A124" t="s">
        <v>108</v>
      </c>
      <c r="B124" s="192"/>
    </row>
    <row r="125" spans="1:2" hidden="1" x14ac:dyDescent="0.2">
      <c r="A125" t="s">
        <v>109</v>
      </c>
      <c r="B125" s="192"/>
    </row>
    <row r="126" spans="1:2" hidden="1" x14ac:dyDescent="0.2">
      <c r="A126" t="s">
        <v>110</v>
      </c>
      <c r="B126" s="192"/>
    </row>
    <row r="127" spans="1:2" hidden="1" x14ac:dyDescent="0.2">
      <c r="A127" t="s">
        <v>111</v>
      </c>
      <c r="B127" s="192"/>
    </row>
    <row r="128" spans="1:2" hidden="1" x14ac:dyDescent="0.2">
      <c r="A128" s="192" t="s">
        <v>112</v>
      </c>
      <c r="B128" s="192"/>
    </row>
    <row r="129" spans="1:2" hidden="1" x14ac:dyDescent="0.2">
      <c r="A129" t="s">
        <v>113</v>
      </c>
      <c r="B129" s="192"/>
    </row>
    <row r="130" spans="1:2" hidden="1" x14ac:dyDescent="0.2">
      <c r="A130" t="s">
        <v>114</v>
      </c>
    </row>
    <row r="131" spans="1:2" hidden="1" x14ac:dyDescent="0.2">
      <c r="A131" s="192" t="s">
        <v>827</v>
      </c>
      <c r="B131" s="192"/>
    </row>
    <row r="132" spans="1:2" hidden="1" x14ac:dyDescent="0.2">
      <c r="A132" t="s">
        <v>115</v>
      </c>
      <c r="B132" s="192"/>
    </row>
    <row r="133" spans="1:2" hidden="1" x14ac:dyDescent="0.2">
      <c r="A133" t="s">
        <v>116</v>
      </c>
      <c r="B133" s="192"/>
    </row>
    <row r="134" spans="1:2" hidden="1" x14ac:dyDescent="0.2">
      <c r="A134" t="s">
        <v>117</v>
      </c>
    </row>
    <row r="135" spans="1:2" hidden="1" x14ac:dyDescent="0.2">
      <c r="A135" t="s">
        <v>118</v>
      </c>
      <c r="B135" s="192"/>
    </row>
    <row r="136" spans="1:2" hidden="1" x14ac:dyDescent="0.2">
      <c r="A136" t="s">
        <v>119</v>
      </c>
    </row>
    <row r="137" spans="1:2" hidden="1" x14ac:dyDescent="0.2">
      <c r="A137" s="192" t="s">
        <v>120</v>
      </c>
      <c r="B137" s="192"/>
    </row>
    <row r="138" spans="1:2" hidden="1" x14ac:dyDescent="0.2">
      <c r="A138" t="s">
        <v>121</v>
      </c>
      <c r="B138" s="192"/>
    </row>
    <row r="139" spans="1:2" hidden="1" x14ac:dyDescent="0.2">
      <c r="A139" t="s">
        <v>122</v>
      </c>
      <c r="B139" s="192"/>
    </row>
    <row r="140" spans="1:2" hidden="1" x14ac:dyDescent="0.2">
      <c r="A140" t="s">
        <v>123</v>
      </c>
    </row>
    <row r="141" spans="1:2" hidden="1" x14ac:dyDescent="0.2">
      <c r="A141" t="s">
        <v>124</v>
      </c>
      <c r="B141" s="192"/>
    </row>
    <row r="142" spans="1:2" hidden="1" x14ac:dyDescent="0.2">
      <c r="A142" t="s">
        <v>125</v>
      </c>
      <c r="B142" s="192"/>
    </row>
    <row r="143" spans="1:2" hidden="1" x14ac:dyDescent="0.2">
      <c r="A143" s="192" t="s">
        <v>126</v>
      </c>
      <c r="B143" s="192"/>
    </row>
    <row r="144" spans="1:2" hidden="1" x14ac:dyDescent="0.2">
      <c r="A144" s="192" t="s">
        <v>127</v>
      </c>
    </row>
    <row r="145" spans="1:2" hidden="1" x14ac:dyDescent="0.2">
      <c r="A145" t="s">
        <v>128</v>
      </c>
    </row>
    <row r="146" spans="1:2" hidden="1" x14ac:dyDescent="0.2">
      <c r="A146" t="s">
        <v>129</v>
      </c>
    </row>
    <row r="147" spans="1:2" hidden="1" x14ac:dyDescent="0.2">
      <c r="A147" t="s">
        <v>130</v>
      </c>
    </row>
    <row r="148" spans="1:2" hidden="1" x14ac:dyDescent="0.2">
      <c r="A148" t="s">
        <v>131</v>
      </c>
    </row>
    <row r="149" spans="1:2" hidden="1" x14ac:dyDescent="0.2">
      <c r="A149" t="s">
        <v>132</v>
      </c>
    </row>
    <row r="150" spans="1:2" hidden="1" x14ac:dyDescent="0.2">
      <c r="A150" t="s">
        <v>133</v>
      </c>
    </row>
    <row r="151" spans="1:2" hidden="1" x14ac:dyDescent="0.2">
      <c r="A151" t="s">
        <v>134</v>
      </c>
    </row>
    <row r="152" spans="1:2" hidden="1" x14ac:dyDescent="0.2">
      <c r="A152" t="s">
        <v>135</v>
      </c>
    </row>
    <row r="153" spans="1:2" x14ac:dyDescent="0.2">
      <c r="B153" s="192"/>
    </row>
    <row r="170" spans="2:2" x14ac:dyDescent="0.2">
      <c r="B170" s="192"/>
    </row>
  </sheetData>
  <sheetProtection algorithmName="SHA-512" hashValue="3DaNRIvjB39RlxP0BkDIsLp+rimmhTCYbs1Fl0yPPSaN6a7J4Rxtg64AhJTOUZFefTdbvQWxPtvNuH2YB7oveA==" saltValue="ejp9z0UHbdmqND7Z6XFVPQ==" spinCount="100000" sheet="1" objects="1" scenarios="1"/>
  <mergeCells count="5">
    <mergeCell ref="B21:C21"/>
    <mergeCell ref="B22:C22"/>
    <mergeCell ref="B20:C20"/>
    <mergeCell ref="B6:C6"/>
    <mergeCell ref="B7:C7"/>
  </mergeCells>
  <phoneticPr fontId="0" type="noConversion"/>
  <dataValidations xWindow="483" yWindow="304" count="2">
    <dataValidation allowBlank="1" showErrorMessage="1" promptTitle="Note:" prompt="Do not send return to the Department until return has been Audited." sqref="C18" xr:uid="{00000000-0002-0000-0000-000000000000}"/>
    <dataValidation type="list" allowBlank="1" showInputMessage="1" showErrorMessage="1" errorTitle="Select Council Name" error="Select your Council name from the drop-down list." promptTitle="Select Council Name" prompt="Select your Council from the drop-down list." sqref="C9" xr:uid="{00000000-0002-0000-0000-000001000000}">
      <formula1>$A$24:$A$173</formula1>
    </dataValidation>
  </dataValidations>
  <printOptions horizontalCentered="1" gridLinesSet="0"/>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Q189"/>
  <sheetViews>
    <sheetView showGridLines="0" zoomScale="98" zoomScaleNormal="98" workbookViewId="0">
      <selection activeCell="B15" sqref="B15"/>
    </sheetView>
  </sheetViews>
  <sheetFormatPr defaultColWidth="9.140625" defaultRowHeight="12.75" x14ac:dyDescent="0.2"/>
  <cols>
    <col min="1" max="1" width="3.28515625" customWidth="1"/>
    <col min="2" max="2" width="15.140625" customWidth="1"/>
    <col min="3" max="4" width="12.42578125" customWidth="1"/>
    <col min="5" max="5" width="11.5703125" customWidth="1"/>
    <col min="6" max="6" width="12.5703125" customWidth="1"/>
    <col min="7" max="7" width="11.5703125" customWidth="1"/>
    <col min="8" max="8" width="10.5703125" customWidth="1"/>
    <col min="9" max="9" width="7.85546875" style="14" customWidth="1"/>
    <col min="10" max="10" width="5.7109375" style="14" customWidth="1"/>
    <col min="11" max="11" width="5.85546875" style="14" customWidth="1"/>
    <col min="12" max="12" width="10.140625" style="14" customWidth="1"/>
    <col min="13" max="13" width="12.5703125" customWidth="1"/>
    <col min="14" max="14" width="12.5703125" style="74" customWidth="1"/>
    <col min="15" max="15" width="14.42578125" customWidth="1"/>
    <col min="16" max="16" width="5.140625" customWidth="1"/>
  </cols>
  <sheetData>
    <row r="1" spans="1:16" ht="12" customHeight="1" x14ac:dyDescent="0.25">
      <c r="A1" s="242"/>
      <c r="B1" s="26"/>
      <c r="C1" s="4"/>
      <c r="D1" s="4"/>
      <c r="E1" s="4"/>
      <c r="F1" s="4"/>
      <c r="G1" s="4"/>
      <c r="H1" s="4"/>
      <c r="I1" s="12"/>
      <c r="J1" s="12"/>
      <c r="K1" s="12"/>
      <c r="L1" s="12"/>
      <c r="M1" s="4"/>
      <c r="N1" s="27"/>
      <c r="O1" s="4"/>
      <c r="P1" s="5"/>
    </row>
    <row r="2" spans="1:16" s="59" customFormat="1" ht="15" customHeight="1" x14ac:dyDescent="0.25">
      <c r="A2" s="253"/>
      <c r="B2" s="568" t="str">
        <f>IF(Identification!C9="","",Identification!C9)</f>
        <v>Select Council Name</v>
      </c>
      <c r="C2" s="569"/>
      <c r="D2" s="569"/>
      <c r="E2" s="569"/>
      <c r="F2" s="570"/>
      <c r="G2" s="252"/>
      <c r="H2" s="252"/>
      <c r="I2" s="342"/>
      <c r="J2" s="342"/>
      <c r="K2" s="342"/>
      <c r="L2" s="342"/>
      <c r="M2" s="252"/>
      <c r="N2" s="343"/>
      <c r="O2" s="17"/>
      <c r="P2" s="254"/>
    </row>
    <row r="3" spans="1:16" s="59" customFormat="1" ht="15" customHeight="1" x14ac:dyDescent="0.25">
      <c r="A3" s="253"/>
      <c r="B3" s="85"/>
      <c r="C3" s="86"/>
      <c r="D3" s="86"/>
      <c r="E3" s="86"/>
      <c r="F3" s="106"/>
      <c r="G3" s="252"/>
      <c r="H3" s="344"/>
      <c r="I3" s="342"/>
      <c r="J3" s="342"/>
      <c r="K3" s="342"/>
      <c r="L3" s="342"/>
      <c r="M3" s="252"/>
      <c r="N3" s="343"/>
      <c r="O3" s="17"/>
      <c r="P3" s="254"/>
    </row>
    <row r="4" spans="1:16" ht="14.25" customHeight="1" x14ac:dyDescent="0.25">
      <c r="A4" s="1"/>
      <c r="B4" s="30" t="s">
        <v>370</v>
      </c>
      <c r="C4" s="340"/>
      <c r="D4" s="340"/>
      <c r="E4" s="340"/>
      <c r="F4" s="340"/>
      <c r="G4" s="340"/>
      <c r="H4" s="340"/>
      <c r="I4" s="345"/>
      <c r="J4" s="345"/>
      <c r="K4" s="345"/>
      <c r="L4" s="345"/>
      <c r="M4" s="22"/>
      <c r="N4" s="31"/>
      <c r="O4" s="24"/>
      <c r="P4" s="6"/>
    </row>
    <row r="5" spans="1:16" ht="15.75" customHeight="1" x14ac:dyDescent="0.2">
      <c r="A5" s="1"/>
      <c r="B5" s="77" t="s">
        <v>371</v>
      </c>
      <c r="C5" s="340"/>
      <c r="D5" s="340"/>
      <c r="E5" s="340"/>
      <c r="F5" s="340"/>
      <c r="G5" s="340"/>
      <c r="H5" s="340"/>
      <c r="I5" s="345"/>
      <c r="J5" s="345"/>
      <c r="K5" s="345"/>
      <c r="L5" s="345"/>
      <c r="M5" s="22"/>
      <c r="N5" s="31"/>
      <c r="O5" s="24"/>
      <c r="P5" s="6"/>
    </row>
    <row r="6" spans="1:16" ht="4.5" customHeight="1" x14ac:dyDescent="0.2">
      <c r="A6" s="1"/>
      <c r="B6" s="77"/>
      <c r="C6" s="340"/>
      <c r="D6" s="340"/>
      <c r="E6" s="340"/>
      <c r="F6" s="340"/>
      <c r="G6" s="340"/>
      <c r="H6" s="340"/>
      <c r="I6" s="345"/>
      <c r="J6" s="345"/>
      <c r="K6" s="345"/>
      <c r="L6" s="345"/>
      <c r="M6" s="22"/>
      <c r="N6" s="31"/>
      <c r="O6" s="24"/>
      <c r="P6" s="6"/>
    </row>
    <row r="7" spans="1:16" ht="26.25" customHeight="1" x14ac:dyDescent="0.2">
      <c r="A7" s="1"/>
      <c r="B7" s="277" t="s">
        <v>372</v>
      </c>
      <c r="C7" s="252"/>
      <c r="D7" s="252"/>
      <c r="E7" s="252"/>
      <c r="F7" s="252"/>
      <c r="G7" s="252"/>
      <c r="H7" s="252"/>
      <c r="I7" s="342"/>
      <c r="J7" s="342"/>
      <c r="K7" s="342"/>
      <c r="L7" s="342"/>
      <c r="M7" s="3"/>
      <c r="N7" s="139"/>
      <c r="O7" s="24"/>
      <c r="P7" s="6"/>
    </row>
    <row r="8" spans="1:16" ht="14.25" customHeight="1" x14ac:dyDescent="0.2">
      <c r="A8" s="104"/>
      <c r="B8" s="278" t="s">
        <v>880</v>
      </c>
      <c r="C8" s="3"/>
      <c r="D8" s="252"/>
      <c r="E8" s="252"/>
      <c r="F8" s="252"/>
      <c r="G8" s="252"/>
      <c r="H8" s="252"/>
      <c r="I8" s="342"/>
      <c r="J8" s="342"/>
      <c r="K8" s="342"/>
      <c r="L8" s="342"/>
      <c r="M8" s="3"/>
      <c r="N8" s="139"/>
      <c r="O8" s="24"/>
      <c r="P8" s="6"/>
    </row>
    <row r="9" spans="1:16" ht="10.5" customHeight="1" x14ac:dyDescent="0.2">
      <c r="A9" s="104"/>
      <c r="B9" s="105"/>
      <c r="C9" s="3"/>
      <c r="D9" s="340"/>
      <c r="E9" s="340"/>
      <c r="F9" s="340"/>
      <c r="G9" s="340"/>
      <c r="H9" s="340"/>
      <c r="I9" s="345"/>
      <c r="J9" s="345"/>
      <c r="K9" s="345"/>
      <c r="L9" s="345"/>
      <c r="M9" s="22"/>
      <c r="N9" s="31"/>
      <c r="O9" s="24"/>
      <c r="P9" s="6"/>
    </row>
    <row r="10" spans="1:16" ht="6" customHeight="1" x14ac:dyDescent="0.2">
      <c r="A10" s="1"/>
      <c r="B10" s="18"/>
      <c r="C10" s="3"/>
      <c r="D10" s="3"/>
      <c r="E10" s="3"/>
      <c r="F10" s="3"/>
      <c r="G10" s="3"/>
      <c r="H10" s="3"/>
      <c r="I10" s="13"/>
      <c r="J10" s="13"/>
      <c r="K10" s="13"/>
      <c r="L10" s="13"/>
      <c r="M10" s="3"/>
      <c r="N10" s="29"/>
      <c r="O10" s="3"/>
      <c r="P10" s="6"/>
    </row>
    <row r="11" spans="1:16" s="72" customFormat="1" ht="39.75" customHeight="1" x14ac:dyDescent="0.2">
      <c r="A11" s="32"/>
      <c r="B11" s="33" t="s">
        <v>373</v>
      </c>
      <c r="C11" s="33" t="s">
        <v>374</v>
      </c>
      <c r="D11" s="33" t="s">
        <v>375</v>
      </c>
      <c r="E11" s="33" t="s">
        <v>376</v>
      </c>
      <c r="F11" s="33" t="s">
        <v>377</v>
      </c>
      <c r="G11" s="33" t="s">
        <v>378</v>
      </c>
      <c r="H11" s="33" t="s">
        <v>379</v>
      </c>
      <c r="I11" s="16"/>
      <c r="J11" s="16"/>
      <c r="K11" s="16"/>
      <c r="L11" s="16"/>
      <c r="M11" s="33" t="s">
        <v>380</v>
      </c>
      <c r="N11" s="34" t="s">
        <v>381</v>
      </c>
      <c r="O11" s="35" t="s">
        <v>382</v>
      </c>
      <c r="P11" s="36"/>
    </row>
    <row r="12" spans="1:16" x14ac:dyDescent="0.2">
      <c r="A12" s="1"/>
      <c r="B12" s="149" t="s">
        <v>383</v>
      </c>
      <c r="C12" s="150">
        <v>45000</v>
      </c>
      <c r="D12" s="150">
        <v>30000</v>
      </c>
      <c r="E12" s="151" t="s">
        <v>384</v>
      </c>
      <c r="F12" s="81">
        <v>0.97</v>
      </c>
      <c r="G12" s="152">
        <v>380</v>
      </c>
      <c r="H12" s="153"/>
      <c r="I12" s="96" t="str">
        <f>IF(H12="","",(IF(H12&gt;(C12*(F12/100)),H12,(C12*(F12/100)))))</f>
        <v/>
      </c>
      <c r="J12" s="96">
        <f>IF(G12="","",(G12+(C12*(F12/100))))</f>
        <v>816.5</v>
      </c>
      <c r="K12" s="285" t="str">
        <f>IF(H12="","",(IF(H12&gt;(D12*(F12/100)),H12,(D12*(F12/100)))))</f>
        <v/>
      </c>
      <c r="L12" s="96">
        <f>IF(G12="","",(G12+(D12*(F12/100))))</f>
        <v>671</v>
      </c>
      <c r="M12" s="286">
        <f t="shared" ref="M12:M43" si="0">IF(AND(I12="",J12&lt;&gt;""),J12,IF(AND(J12="",I12&lt;&gt;""),I12,(F12/100)*C12))</f>
        <v>816.5</v>
      </c>
      <c r="N12" s="286">
        <f t="shared" ref="N12:N43" si="1">IF(AND(K12="",L12&lt;&gt;""),L12,IF(AND(L12="",K12&lt;&gt;""),K12,(F12/100)*D12))</f>
        <v>671</v>
      </c>
      <c r="O12" s="287">
        <f>IF(M12="","",SUM(M12,-N12))</f>
        <v>145.5</v>
      </c>
      <c r="P12" s="6"/>
    </row>
    <row r="13" spans="1:16" x14ac:dyDescent="0.2">
      <c r="A13" s="1"/>
      <c r="B13" s="149" t="s">
        <v>383</v>
      </c>
      <c r="C13" s="150">
        <v>45000</v>
      </c>
      <c r="D13" s="150">
        <v>30000</v>
      </c>
      <c r="E13" s="151" t="s">
        <v>385</v>
      </c>
      <c r="F13" s="81">
        <v>1.08</v>
      </c>
      <c r="G13" s="152">
        <v>400</v>
      </c>
      <c r="H13" s="153"/>
      <c r="I13" s="96" t="str">
        <f>IF(H13="","",(IF(H13&gt;(C13*(F13/100)),H13,(C13*(F13/100)))))</f>
        <v/>
      </c>
      <c r="J13" s="96">
        <f>IF(G13="","",(G13+(C13*(F13/100))))</f>
        <v>886</v>
      </c>
      <c r="K13" s="285" t="str">
        <f t="shared" ref="K13:K58" si="2">IF(H13="","",(IF(H13&gt;(D13*(F13/100)),H13,(D13*(F13/100)))))</f>
        <v/>
      </c>
      <c r="L13" s="96">
        <f t="shared" ref="L13:L58" si="3">IF(G13="","",(G13+(D13*(F13/100))))</f>
        <v>724</v>
      </c>
      <c r="M13" s="286">
        <f t="shared" si="0"/>
        <v>886</v>
      </c>
      <c r="N13" s="286">
        <f t="shared" si="1"/>
        <v>724</v>
      </c>
      <c r="O13" s="287">
        <f>IF(M13="","",SUM(M13,-N13))</f>
        <v>162</v>
      </c>
      <c r="P13" s="6"/>
    </row>
    <row r="14" spans="1:16" ht="13.35" customHeight="1" x14ac:dyDescent="0.2">
      <c r="A14" s="1"/>
      <c r="B14" s="149" t="s">
        <v>386</v>
      </c>
      <c r="C14" s="150">
        <v>106000</v>
      </c>
      <c r="D14" s="150">
        <v>73000</v>
      </c>
      <c r="E14" s="151" t="s">
        <v>385</v>
      </c>
      <c r="F14" s="81">
        <v>1.08</v>
      </c>
      <c r="G14" s="154">
        <v>400</v>
      </c>
      <c r="H14" s="153"/>
      <c r="I14" s="96" t="str">
        <f>IF(H14="","",(IF(H14&gt;(C14*(F14/100)),H14,(C14*(F14/100)))))</f>
        <v/>
      </c>
      <c r="J14" s="96">
        <f>IF(G14="","",(G14+(C14*(F14/100))))</f>
        <v>1544.8</v>
      </c>
      <c r="K14" s="285" t="str">
        <f t="shared" si="2"/>
        <v/>
      </c>
      <c r="L14" s="96">
        <f t="shared" si="3"/>
        <v>1188.4000000000001</v>
      </c>
      <c r="M14" s="286">
        <f t="shared" si="0"/>
        <v>1544.8</v>
      </c>
      <c r="N14" s="286">
        <f t="shared" si="1"/>
        <v>1188.4000000000001</v>
      </c>
      <c r="O14" s="287">
        <f>IF(M14="","",SUM(M14,-N14))</f>
        <v>356.39999999999986</v>
      </c>
      <c r="P14" s="6"/>
    </row>
    <row r="15" spans="1:16" x14ac:dyDescent="0.2">
      <c r="A15" s="1"/>
      <c r="B15" s="232" t="s">
        <v>316</v>
      </c>
      <c r="C15" s="233"/>
      <c r="D15" s="233"/>
      <c r="E15" s="234"/>
      <c r="F15" s="235"/>
      <c r="G15" s="236"/>
      <c r="H15" s="146"/>
      <c r="I15" s="366"/>
      <c r="J15" s="96" t="str">
        <f>IF(G15="","",(G15+(C15*(F15/100))))</f>
        <v/>
      </c>
      <c r="K15" s="285" t="str">
        <f t="shared" si="2"/>
        <v/>
      </c>
      <c r="L15" s="96" t="str">
        <f>IF(G15="","",(G15+(D15*(F15/100))))</f>
        <v/>
      </c>
      <c r="M15" s="147">
        <f t="shared" si="0"/>
        <v>0</v>
      </c>
      <c r="N15" s="147">
        <f t="shared" si="1"/>
        <v>0</v>
      </c>
      <c r="O15" s="148">
        <f>IF(M15="","",SUM(M15,-N15))</f>
        <v>0</v>
      </c>
      <c r="P15" s="6"/>
    </row>
    <row r="16" spans="1:16" x14ac:dyDescent="0.2">
      <c r="A16" s="1"/>
      <c r="B16" s="232" t="s">
        <v>316</v>
      </c>
      <c r="C16" s="233"/>
      <c r="D16" s="233"/>
      <c r="E16" s="234"/>
      <c r="F16" s="235"/>
      <c r="G16" s="236"/>
      <c r="H16" s="146"/>
      <c r="I16" s="366" t="str">
        <f t="shared" ref="I16" si="4">IF(H16="","",(IF(H16&gt;(C16*(F16/100)),H16,(C16*(F16/100)))))</f>
        <v/>
      </c>
      <c r="J16" s="96" t="str">
        <f>IF(G16="","",(G16+(C16*(F16/100))))</f>
        <v/>
      </c>
      <c r="K16" s="285" t="str">
        <f t="shared" si="2"/>
        <v/>
      </c>
      <c r="L16" s="96" t="str">
        <f t="shared" si="3"/>
        <v/>
      </c>
      <c r="M16" s="147">
        <f t="shared" si="0"/>
        <v>0</v>
      </c>
      <c r="N16" s="147">
        <f t="shared" si="1"/>
        <v>0</v>
      </c>
      <c r="O16" s="148">
        <f t="shared" ref="O16:O61" si="5">IF(M16="","",SUM(M16,-N16))</f>
        <v>0</v>
      </c>
      <c r="P16" s="6"/>
    </row>
    <row r="17" spans="1:16" x14ac:dyDescent="0.2">
      <c r="A17" s="1"/>
      <c r="B17" s="232"/>
      <c r="C17" s="233"/>
      <c r="D17" s="233"/>
      <c r="E17" s="234"/>
      <c r="F17" s="235"/>
      <c r="G17" s="236"/>
      <c r="H17" s="146"/>
      <c r="I17" s="366"/>
      <c r="J17" s="96" t="str">
        <f t="shared" ref="J17:J62" si="6">IF(G17="","",(G17+(C17*(F17/100))))</f>
        <v/>
      </c>
      <c r="K17" s="285" t="str">
        <f t="shared" si="2"/>
        <v/>
      </c>
      <c r="L17" s="96" t="str">
        <f t="shared" si="3"/>
        <v/>
      </c>
      <c r="M17" s="147">
        <f t="shared" si="0"/>
        <v>0</v>
      </c>
      <c r="N17" s="147">
        <f t="shared" si="1"/>
        <v>0</v>
      </c>
      <c r="O17" s="148">
        <f t="shared" si="5"/>
        <v>0</v>
      </c>
      <c r="P17" s="6"/>
    </row>
    <row r="18" spans="1:16" x14ac:dyDescent="0.2">
      <c r="A18" s="1"/>
      <c r="B18" s="232"/>
      <c r="C18" s="233"/>
      <c r="D18" s="233"/>
      <c r="E18" s="234"/>
      <c r="F18" s="235"/>
      <c r="G18" s="236"/>
      <c r="H18" s="146"/>
      <c r="I18" s="366"/>
      <c r="J18" s="96" t="str">
        <f t="shared" si="6"/>
        <v/>
      </c>
      <c r="K18" s="285" t="str">
        <f t="shared" si="2"/>
        <v/>
      </c>
      <c r="L18" s="96" t="str">
        <f t="shared" si="3"/>
        <v/>
      </c>
      <c r="M18" s="147">
        <f t="shared" si="0"/>
        <v>0</v>
      </c>
      <c r="N18" s="147">
        <f t="shared" si="1"/>
        <v>0</v>
      </c>
      <c r="O18" s="148">
        <f t="shared" si="5"/>
        <v>0</v>
      </c>
      <c r="P18" s="6"/>
    </row>
    <row r="19" spans="1:16" x14ac:dyDescent="0.2">
      <c r="A19" s="1"/>
      <c r="B19" s="232"/>
      <c r="C19" s="233"/>
      <c r="D19" s="233"/>
      <c r="E19" s="234"/>
      <c r="F19" s="235"/>
      <c r="G19" s="236"/>
      <c r="H19" s="146"/>
      <c r="I19" s="366"/>
      <c r="J19" s="96" t="str">
        <f t="shared" si="6"/>
        <v/>
      </c>
      <c r="K19" s="285" t="str">
        <f t="shared" si="2"/>
        <v/>
      </c>
      <c r="L19" s="96" t="str">
        <f t="shared" si="3"/>
        <v/>
      </c>
      <c r="M19" s="147">
        <f t="shared" si="0"/>
        <v>0</v>
      </c>
      <c r="N19" s="147">
        <f t="shared" si="1"/>
        <v>0</v>
      </c>
      <c r="O19" s="148">
        <f t="shared" si="5"/>
        <v>0</v>
      </c>
      <c r="P19" s="6"/>
    </row>
    <row r="20" spans="1:16" x14ac:dyDescent="0.2">
      <c r="A20" s="1"/>
      <c r="B20" s="232"/>
      <c r="C20" s="233"/>
      <c r="D20" s="233"/>
      <c r="E20" s="234"/>
      <c r="F20" s="235"/>
      <c r="G20" s="236"/>
      <c r="H20" s="146"/>
      <c r="I20" s="366"/>
      <c r="J20" s="96" t="str">
        <f t="shared" si="6"/>
        <v/>
      </c>
      <c r="K20" s="285" t="str">
        <f t="shared" si="2"/>
        <v/>
      </c>
      <c r="L20" s="96" t="str">
        <f t="shared" si="3"/>
        <v/>
      </c>
      <c r="M20" s="147">
        <f t="shared" si="0"/>
        <v>0</v>
      </c>
      <c r="N20" s="147">
        <f t="shared" si="1"/>
        <v>0</v>
      </c>
      <c r="O20" s="148">
        <f t="shared" si="5"/>
        <v>0</v>
      </c>
      <c r="P20" s="6"/>
    </row>
    <row r="21" spans="1:16" x14ac:dyDescent="0.2">
      <c r="A21" s="1"/>
      <c r="B21" s="232"/>
      <c r="C21" s="233"/>
      <c r="D21" s="233"/>
      <c r="E21" s="234"/>
      <c r="F21" s="235"/>
      <c r="G21" s="236"/>
      <c r="H21" s="146"/>
      <c r="I21" s="366"/>
      <c r="J21" s="96" t="str">
        <f t="shared" si="6"/>
        <v/>
      </c>
      <c r="K21" s="285" t="str">
        <f t="shared" si="2"/>
        <v/>
      </c>
      <c r="L21" s="96" t="str">
        <f t="shared" si="3"/>
        <v/>
      </c>
      <c r="M21" s="147">
        <f t="shared" si="0"/>
        <v>0</v>
      </c>
      <c r="N21" s="147">
        <f t="shared" si="1"/>
        <v>0</v>
      </c>
      <c r="O21" s="148">
        <f t="shared" si="5"/>
        <v>0</v>
      </c>
      <c r="P21" s="6"/>
    </row>
    <row r="22" spans="1:16" x14ac:dyDescent="0.2">
      <c r="A22" s="1"/>
      <c r="B22" s="232"/>
      <c r="C22" s="233"/>
      <c r="D22" s="233"/>
      <c r="E22" s="234"/>
      <c r="F22" s="235"/>
      <c r="G22" s="236"/>
      <c r="H22" s="146"/>
      <c r="I22" s="366"/>
      <c r="J22" s="96" t="str">
        <f t="shared" si="6"/>
        <v/>
      </c>
      <c r="K22" s="285" t="str">
        <f t="shared" si="2"/>
        <v/>
      </c>
      <c r="L22" s="96" t="str">
        <f t="shared" si="3"/>
        <v/>
      </c>
      <c r="M22" s="147">
        <f t="shared" si="0"/>
        <v>0</v>
      </c>
      <c r="N22" s="147">
        <f t="shared" si="1"/>
        <v>0</v>
      </c>
      <c r="O22" s="148">
        <f t="shared" si="5"/>
        <v>0</v>
      </c>
      <c r="P22" s="6"/>
    </row>
    <row r="23" spans="1:16" x14ac:dyDescent="0.2">
      <c r="A23" s="1"/>
      <c r="B23" s="232"/>
      <c r="C23" s="233"/>
      <c r="D23" s="233"/>
      <c r="E23" s="234"/>
      <c r="F23" s="235"/>
      <c r="G23" s="236"/>
      <c r="H23" s="146"/>
      <c r="I23" s="366"/>
      <c r="J23" s="96" t="str">
        <f t="shared" si="6"/>
        <v/>
      </c>
      <c r="K23" s="285" t="str">
        <f t="shared" si="2"/>
        <v/>
      </c>
      <c r="L23" s="96" t="str">
        <f t="shared" si="3"/>
        <v/>
      </c>
      <c r="M23" s="147">
        <f t="shared" si="0"/>
        <v>0</v>
      </c>
      <c r="N23" s="147">
        <f t="shared" si="1"/>
        <v>0</v>
      </c>
      <c r="O23" s="148">
        <f t="shared" si="5"/>
        <v>0</v>
      </c>
      <c r="P23" s="6"/>
    </row>
    <row r="24" spans="1:16" x14ac:dyDescent="0.2">
      <c r="A24" s="1"/>
      <c r="B24" s="232"/>
      <c r="C24" s="233"/>
      <c r="D24" s="233"/>
      <c r="E24" s="234"/>
      <c r="F24" s="235"/>
      <c r="G24" s="236"/>
      <c r="H24" s="146"/>
      <c r="I24" s="366"/>
      <c r="J24" s="96" t="str">
        <f t="shared" si="6"/>
        <v/>
      </c>
      <c r="K24" s="285" t="str">
        <f t="shared" si="2"/>
        <v/>
      </c>
      <c r="L24" s="96" t="str">
        <f t="shared" si="3"/>
        <v/>
      </c>
      <c r="M24" s="147">
        <f t="shared" si="0"/>
        <v>0</v>
      </c>
      <c r="N24" s="147">
        <f t="shared" si="1"/>
        <v>0</v>
      </c>
      <c r="O24" s="148">
        <f t="shared" si="5"/>
        <v>0</v>
      </c>
      <c r="P24" s="6"/>
    </row>
    <row r="25" spans="1:16" x14ac:dyDescent="0.2">
      <c r="A25" s="1"/>
      <c r="B25" s="232"/>
      <c r="C25" s="233"/>
      <c r="D25" s="233"/>
      <c r="E25" s="234"/>
      <c r="F25" s="235"/>
      <c r="G25" s="236"/>
      <c r="H25" s="146"/>
      <c r="I25" s="366"/>
      <c r="J25" s="96" t="str">
        <f t="shared" si="6"/>
        <v/>
      </c>
      <c r="K25" s="285" t="str">
        <f t="shared" si="2"/>
        <v/>
      </c>
      <c r="L25" s="96" t="str">
        <f t="shared" si="3"/>
        <v/>
      </c>
      <c r="M25" s="147">
        <f t="shared" si="0"/>
        <v>0</v>
      </c>
      <c r="N25" s="147">
        <f t="shared" si="1"/>
        <v>0</v>
      </c>
      <c r="O25" s="148">
        <f t="shared" si="5"/>
        <v>0</v>
      </c>
      <c r="P25" s="6"/>
    </row>
    <row r="26" spans="1:16" x14ac:dyDescent="0.2">
      <c r="A26" s="1"/>
      <c r="B26" s="232"/>
      <c r="C26" s="233"/>
      <c r="D26" s="233"/>
      <c r="E26" s="234"/>
      <c r="F26" s="235"/>
      <c r="G26" s="236"/>
      <c r="H26" s="146"/>
      <c r="I26" s="366"/>
      <c r="J26" s="96" t="str">
        <f t="shared" si="6"/>
        <v/>
      </c>
      <c r="K26" s="285" t="str">
        <f t="shared" si="2"/>
        <v/>
      </c>
      <c r="L26" s="96" t="str">
        <f t="shared" si="3"/>
        <v/>
      </c>
      <c r="M26" s="147">
        <f t="shared" si="0"/>
        <v>0</v>
      </c>
      <c r="N26" s="147">
        <f t="shared" si="1"/>
        <v>0</v>
      </c>
      <c r="O26" s="148">
        <f t="shared" si="5"/>
        <v>0</v>
      </c>
      <c r="P26" s="6"/>
    </row>
    <row r="27" spans="1:16" x14ac:dyDescent="0.2">
      <c r="A27" s="1"/>
      <c r="B27" s="232"/>
      <c r="C27" s="233"/>
      <c r="D27" s="233"/>
      <c r="E27" s="234"/>
      <c r="F27" s="235"/>
      <c r="G27" s="236"/>
      <c r="H27" s="146"/>
      <c r="I27" s="366"/>
      <c r="J27" s="96" t="str">
        <f t="shared" si="6"/>
        <v/>
      </c>
      <c r="K27" s="285" t="str">
        <f t="shared" si="2"/>
        <v/>
      </c>
      <c r="L27" s="96" t="str">
        <f t="shared" si="3"/>
        <v/>
      </c>
      <c r="M27" s="147">
        <f t="shared" si="0"/>
        <v>0</v>
      </c>
      <c r="N27" s="147">
        <f t="shared" si="1"/>
        <v>0</v>
      </c>
      <c r="O27" s="148">
        <f t="shared" si="5"/>
        <v>0</v>
      </c>
      <c r="P27" s="6"/>
    </row>
    <row r="28" spans="1:16" x14ac:dyDescent="0.2">
      <c r="A28" s="1"/>
      <c r="B28" s="232"/>
      <c r="C28" s="233"/>
      <c r="D28" s="233"/>
      <c r="E28" s="234"/>
      <c r="F28" s="235"/>
      <c r="G28" s="236"/>
      <c r="H28" s="146"/>
      <c r="I28" s="366"/>
      <c r="J28" s="96" t="str">
        <f t="shared" si="6"/>
        <v/>
      </c>
      <c r="K28" s="285" t="str">
        <f t="shared" si="2"/>
        <v/>
      </c>
      <c r="L28" s="96" t="str">
        <f t="shared" si="3"/>
        <v/>
      </c>
      <c r="M28" s="147">
        <f t="shared" si="0"/>
        <v>0</v>
      </c>
      <c r="N28" s="147">
        <f t="shared" si="1"/>
        <v>0</v>
      </c>
      <c r="O28" s="148">
        <f t="shared" si="5"/>
        <v>0</v>
      </c>
      <c r="P28" s="6"/>
    </row>
    <row r="29" spans="1:16" x14ac:dyDescent="0.2">
      <c r="A29" s="1"/>
      <c r="B29" s="232"/>
      <c r="C29" s="233"/>
      <c r="D29" s="233"/>
      <c r="E29" s="234"/>
      <c r="F29" s="235"/>
      <c r="G29" s="236"/>
      <c r="H29" s="146"/>
      <c r="I29" s="366"/>
      <c r="J29" s="96" t="str">
        <f t="shared" si="6"/>
        <v/>
      </c>
      <c r="K29" s="285" t="str">
        <f t="shared" si="2"/>
        <v/>
      </c>
      <c r="L29" s="96" t="str">
        <f t="shared" si="3"/>
        <v/>
      </c>
      <c r="M29" s="147">
        <f t="shared" si="0"/>
        <v>0</v>
      </c>
      <c r="N29" s="147">
        <f t="shared" si="1"/>
        <v>0</v>
      </c>
      <c r="O29" s="148">
        <f t="shared" si="5"/>
        <v>0</v>
      </c>
      <c r="P29" s="6"/>
    </row>
    <row r="30" spans="1:16" x14ac:dyDescent="0.2">
      <c r="A30" s="1"/>
      <c r="B30" s="232"/>
      <c r="C30" s="233"/>
      <c r="D30" s="233"/>
      <c r="E30" s="234"/>
      <c r="F30" s="235"/>
      <c r="G30" s="236"/>
      <c r="H30" s="146"/>
      <c r="I30" s="366"/>
      <c r="J30" s="96" t="str">
        <f t="shared" si="6"/>
        <v/>
      </c>
      <c r="K30" s="285" t="str">
        <f t="shared" si="2"/>
        <v/>
      </c>
      <c r="L30" s="96" t="str">
        <f t="shared" si="3"/>
        <v/>
      </c>
      <c r="M30" s="147">
        <f t="shared" si="0"/>
        <v>0</v>
      </c>
      <c r="N30" s="147">
        <f t="shared" si="1"/>
        <v>0</v>
      </c>
      <c r="O30" s="148">
        <f t="shared" si="5"/>
        <v>0</v>
      </c>
      <c r="P30" s="6"/>
    </row>
    <row r="31" spans="1:16" x14ac:dyDescent="0.2">
      <c r="A31" s="1"/>
      <c r="B31" s="232"/>
      <c r="C31" s="233"/>
      <c r="D31" s="233"/>
      <c r="E31" s="234"/>
      <c r="F31" s="235"/>
      <c r="G31" s="236"/>
      <c r="H31" s="146"/>
      <c r="I31" s="366"/>
      <c r="J31" s="96" t="str">
        <f t="shared" si="6"/>
        <v/>
      </c>
      <c r="K31" s="285" t="str">
        <f t="shared" si="2"/>
        <v/>
      </c>
      <c r="L31" s="96" t="str">
        <f t="shared" si="3"/>
        <v/>
      </c>
      <c r="M31" s="147">
        <f t="shared" si="0"/>
        <v>0</v>
      </c>
      <c r="N31" s="147">
        <f t="shared" si="1"/>
        <v>0</v>
      </c>
      <c r="O31" s="148">
        <f t="shared" si="5"/>
        <v>0</v>
      </c>
      <c r="P31" s="6"/>
    </row>
    <row r="32" spans="1:16" x14ac:dyDescent="0.2">
      <c r="A32" s="1"/>
      <c r="B32" s="232"/>
      <c r="C32" s="233"/>
      <c r="D32" s="233"/>
      <c r="E32" s="234"/>
      <c r="F32" s="235"/>
      <c r="G32" s="236"/>
      <c r="H32" s="146"/>
      <c r="I32" s="366"/>
      <c r="J32" s="96" t="str">
        <f t="shared" si="6"/>
        <v/>
      </c>
      <c r="K32" s="285" t="str">
        <f t="shared" si="2"/>
        <v/>
      </c>
      <c r="L32" s="96" t="str">
        <f t="shared" si="3"/>
        <v/>
      </c>
      <c r="M32" s="147">
        <f t="shared" si="0"/>
        <v>0</v>
      </c>
      <c r="N32" s="147">
        <f t="shared" si="1"/>
        <v>0</v>
      </c>
      <c r="O32" s="148">
        <f t="shared" si="5"/>
        <v>0</v>
      </c>
      <c r="P32" s="6"/>
    </row>
    <row r="33" spans="1:16" x14ac:dyDescent="0.2">
      <c r="A33" s="1"/>
      <c r="B33" s="232"/>
      <c r="C33" s="233"/>
      <c r="D33" s="233"/>
      <c r="E33" s="234"/>
      <c r="F33" s="235"/>
      <c r="G33" s="236"/>
      <c r="H33" s="146"/>
      <c r="I33" s="366"/>
      <c r="J33" s="96" t="str">
        <f t="shared" si="6"/>
        <v/>
      </c>
      <c r="K33" s="285" t="str">
        <f t="shared" si="2"/>
        <v/>
      </c>
      <c r="L33" s="96" t="str">
        <f t="shared" si="3"/>
        <v/>
      </c>
      <c r="M33" s="147">
        <f t="shared" si="0"/>
        <v>0</v>
      </c>
      <c r="N33" s="147">
        <f t="shared" si="1"/>
        <v>0</v>
      </c>
      <c r="O33" s="148">
        <f t="shared" si="5"/>
        <v>0</v>
      </c>
      <c r="P33" s="6"/>
    </row>
    <row r="34" spans="1:16" x14ac:dyDescent="0.2">
      <c r="A34" s="1"/>
      <c r="B34" s="232"/>
      <c r="C34" s="233"/>
      <c r="D34" s="233"/>
      <c r="E34" s="234"/>
      <c r="F34" s="235"/>
      <c r="G34" s="236"/>
      <c r="H34" s="146"/>
      <c r="I34" s="366"/>
      <c r="J34" s="96" t="str">
        <f t="shared" si="6"/>
        <v/>
      </c>
      <c r="K34" s="285" t="str">
        <f t="shared" si="2"/>
        <v/>
      </c>
      <c r="L34" s="96" t="str">
        <f t="shared" si="3"/>
        <v/>
      </c>
      <c r="M34" s="147">
        <f t="shared" si="0"/>
        <v>0</v>
      </c>
      <c r="N34" s="147">
        <f t="shared" si="1"/>
        <v>0</v>
      </c>
      <c r="O34" s="148">
        <f t="shared" si="5"/>
        <v>0</v>
      </c>
      <c r="P34" s="6"/>
    </row>
    <row r="35" spans="1:16" x14ac:dyDescent="0.2">
      <c r="A35" s="1"/>
      <c r="B35" s="232"/>
      <c r="C35" s="233"/>
      <c r="D35" s="233"/>
      <c r="E35" s="234"/>
      <c r="F35" s="235"/>
      <c r="G35" s="236"/>
      <c r="H35" s="146"/>
      <c r="I35" s="366"/>
      <c r="J35" s="96" t="str">
        <f t="shared" si="6"/>
        <v/>
      </c>
      <c r="K35" s="285" t="str">
        <f t="shared" si="2"/>
        <v/>
      </c>
      <c r="L35" s="96" t="str">
        <f t="shared" si="3"/>
        <v/>
      </c>
      <c r="M35" s="147">
        <f t="shared" si="0"/>
        <v>0</v>
      </c>
      <c r="N35" s="147">
        <f t="shared" si="1"/>
        <v>0</v>
      </c>
      <c r="O35" s="148">
        <f t="shared" si="5"/>
        <v>0</v>
      </c>
      <c r="P35" s="6"/>
    </row>
    <row r="36" spans="1:16" x14ac:dyDescent="0.2">
      <c r="A36" s="1"/>
      <c r="B36" s="232"/>
      <c r="C36" s="233"/>
      <c r="D36" s="233"/>
      <c r="E36" s="234"/>
      <c r="F36" s="235"/>
      <c r="G36" s="236"/>
      <c r="H36" s="146"/>
      <c r="I36" s="366"/>
      <c r="J36" s="96" t="str">
        <f t="shared" si="6"/>
        <v/>
      </c>
      <c r="K36" s="285" t="str">
        <f t="shared" si="2"/>
        <v/>
      </c>
      <c r="L36" s="96" t="str">
        <f t="shared" si="3"/>
        <v/>
      </c>
      <c r="M36" s="147">
        <f t="shared" si="0"/>
        <v>0</v>
      </c>
      <c r="N36" s="147">
        <f t="shared" si="1"/>
        <v>0</v>
      </c>
      <c r="O36" s="148">
        <f t="shared" si="5"/>
        <v>0</v>
      </c>
      <c r="P36" s="6"/>
    </row>
    <row r="37" spans="1:16" x14ac:dyDescent="0.2">
      <c r="A37" s="1"/>
      <c r="B37" s="232"/>
      <c r="C37" s="233"/>
      <c r="D37" s="233"/>
      <c r="E37" s="234"/>
      <c r="F37" s="235"/>
      <c r="G37" s="236"/>
      <c r="H37" s="146"/>
      <c r="I37" s="366"/>
      <c r="J37" s="96" t="str">
        <f t="shared" si="6"/>
        <v/>
      </c>
      <c r="K37" s="285" t="str">
        <f t="shared" si="2"/>
        <v/>
      </c>
      <c r="L37" s="96" t="str">
        <f t="shared" si="3"/>
        <v/>
      </c>
      <c r="M37" s="147">
        <f t="shared" si="0"/>
        <v>0</v>
      </c>
      <c r="N37" s="147">
        <f t="shared" si="1"/>
        <v>0</v>
      </c>
      <c r="O37" s="148">
        <f t="shared" si="5"/>
        <v>0</v>
      </c>
      <c r="P37" s="6"/>
    </row>
    <row r="38" spans="1:16" x14ac:dyDescent="0.2">
      <c r="A38" s="1"/>
      <c r="B38" s="232"/>
      <c r="C38" s="233"/>
      <c r="D38" s="233"/>
      <c r="E38" s="234"/>
      <c r="F38" s="235"/>
      <c r="G38" s="236"/>
      <c r="H38" s="146"/>
      <c r="I38" s="366"/>
      <c r="J38" s="96" t="str">
        <f t="shared" si="6"/>
        <v/>
      </c>
      <c r="K38" s="285" t="str">
        <f t="shared" si="2"/>
        <v/>
      </c>
      <c r="L38" s="96" t="str">
        <f t="shared" si="3"/>
        <v/>
      </c>
      <c r="M38" s="147">
        <f t="shared" si="0"/>
        <v>0</v>
      </c>
      <c r="N38" s="147">
        <f t="shared" si="1"/>
        <v>0</v>
      </c>
      <c r="O38" s="148">
        <f t="shared" si="5"/>
        <v>0</v>
      </c>
      <c r="P38" s="6"/>
    </row>
    <row r="39" spans="1:16" x14ac:dyDescent="0.2">
      <c r="A39" s="1"/>
      <c r="B39" s="232"/>
      <c r="C39" s="233"/>
      <c r="D39" s="233"/>
      <c r="E39" s="234"/>
      <c r="F39" s="235"/>
      <c r="G39" s="236"/>
      <c r="H39" s="146"/>
      <c r="I39" s="366"/>
      <c r="J39" s="96" t="str">
        <f t="shared" si="6"/>
        <v/>
      </c>
      <c r="K39" s="285" t="str">
        <f t="shared" si="2"/>
        <v/>
      </c>
      <c r="L39" s="96" t="str">
        <f t="shared" si="3"/>
        <v/>
      </c>
      <c r="M39" s="147">
        <f t="shared" si="0"/>
        <v>0</v>
      </c>
      <c r="N39" s="147">
        <f t="shared" si="1"/>
        <v>0</v>
      </c>
      <c r="O39" s="148">
        <f t="shared" si="5"/>
        <v>0</v>
      </c>
      <c r="P39" s="6"/>
    </row>
    <row r="40" spans="1:16" x14ac:dyDescent="0.2">
      <c r="A40" s="1"/>
      <c r="B40" s="232"/>
      <c r="C40" s="233"/>
      <c r="D40" s="233"/>
      <c r="E40" s="234"/>
      <c r="F40" s="235"/>
      <c r="G40" s="236"/>
      <c r="H40" s="146"/>
      <c r="I40" s="366"/>
      <c r="J40" s="96" t="str">
        <f t="shared" si="6"/>
        <v/>
      </c>
      <c r="K40" s="285" t="str">
        <f t="shared" si="2"/>
        <v/>
      </c>
      <c r="L40" s="96" t="str">
        <f t="shared" si="3"/>
        <v/>
      </c>
      <c r="M40" s="147">
        <f t="shared" si="0"/>
        <v>0</v>
      </c>
      <c r="N40" s="147">
        <f t="shared" si="1"/>
        <v>0</v>
      </c>
      <c r="O40" s="148">
        <f t="shared" si="5"/>
        <v>0</v>
      </c>
      <c r="P40" s="6"/>
    </row>
    <row r="41" spans="1:16" x14ac:dyDescent="0.2">
      <c r="A41" s="1"/>
      <c r="B41" s="232"/>
      <c r="C41" s="233"/>
      <c r="D41" s="233"/>
      <c r="E41" s="234"/>
      <c r="F41" s="235"/>
      <c r="G41" s="236"/>
      <c r="H41" s="146"/>
      <c r="I41" s="366"/>
      <c r="J41" s="96" t="str">
        <f t="shared" si="6"/>
        <v/>
      </c>
      <c r="K41" s="285" t="str">
        <f t="shared" si="2"/>
        <v/>
      </c>
      <c r="L41" s="96" t="str">
        <f t="shared" si="3"/>
        <v/>
      </c>
      <c r="M41" s="147">
        <f t="shared" si="0"/>
        <v>0</v>
      </c>
      <c r="N41" s="147">
        <f t="shared" si="1"/>
        <v>0</v>
      </c>
      <c r="O41" s="148">
        <f t="shared" si="5"/>
        <v>0</v>
      </c>
      <c r="P41" s="6"/>
    </row>
    <row r="42" spans="1:16" x14ac:dyDescent="0.2">
      <c r="A42" s="1"/>
      <c r="B42" s="232"/>
      <c r="C42" s="233"/>
      <c r="D42" s="233"/>
      <c r="E42" s="234"/>
      <c r="F42" s="235"/>
      <c r="G42" s="236"/>
      <c r="H42" s="146"/>
      <c r="I42" s="366"/>
      <c r="J42" s="96" t="str">
        <f t="shared" si="6"/>
        <v/>
      </c>
      <c r="K42" s="285" t="str">
        <f t="shared" si="2"/>
        <v/>
      </c>
      <c r="L42" s="96" t="str">
        <f t="shared" si="3"/>
        <v/>
      </c>
      <c r="M42" s="147">
        <f t="shared" si="0"/>
        <v>0</v>
      </c>
      <c r="N42" s="147">
        <f t="shared" si="1"/>
        <v>0</v>
      </c>
      <c r="O42" s="148">
        <f t="shared" si="5"/>
        <v>0</v>
      </c>
      <c r="P42" s="6"/>
    </row>
    <row r="43" spans="1:16" x14ac:dyDescent="0.2">
      <c r="A43" s="1"/>
      <c r="B43" s="232"/>
      <c r="C43" s="233"/>
      <c r="D43" s="233"/>
      <c r="E43" s="234"/>
      <c r="F43" s="235"/>
      <c r="G43" s="236"/>
      <c r="H43" s="146"/>
      <c r="I43" s="366"/>
      <c r="J43" s="96" t="str">
        <f t="shared" si="6"/>
        <v/>
      </c>
      <c r="K43" s="285" t="str">
        <f t="shared" si="2"/>
        <v/>
      </c>
      <c r="L43" s="96" t="str">
        <f t="shared" si="3"/>
        <v/>
      </c>
      <c r="M43" s="147">
        <f t="shared" si="0"/>
        <v>0</v>
      </c>
      <c r="N43" s="147">
        <f t="shared" si="1"/>
        <v>0</v>
      </c>
      <c r="O43" s="148">
        <f t="shared" si="5"/>
        <v>0</v>
      </c>
      <c r="P43" s="6"/>
    </row>
    <row r="44" spans="1:16" x14ac:dyDescent="0.2">
      <c r="A44" s="1"/>
      <c r="B44" s="232"/>
      <c r="C44" s="233"/>
      <c r="D44" s="233"/>
      <c r="E44" s="234"/>
      <c r="F44" s="235"/>
      <c r="G44" s="236"/>
      <c r="H44" s="146"/>
      <c r="I44" s="366"/>
      <c r="J44" s="96" t="str">
        <f t="shared" si="6"/>
        <v/>
      </c>
      <c r="K44" s="285" t="str">
        <f t="shared" si="2"/>
        <v/>
      </c>
      <c r="L44" s="96" t="str">
        <f t="shared" si="3"/>
        <v/>
      </c>
      <c r="M44" s="147">
        <f t="shared" ref="M44:M75" si="7">IF(AND(I44="",J44&lt;&gt;""),J44,IF(AND(J44="",I44&lt;&gt;""),I44,(F44/100)*C44))</f>
        <v>0</v>
      </c>
      <c r="N44" s="147">
        <f t="shared" ref="N44:N75" si="8">IF(AND(K44="",L44&lt;&gt;""),L44,IF(AND(L44="",K44&lt;&gt;""),K44,(F44/100)*D44))</f>
        <v>0</v>
      </c>
      <c r="O44" s="148">
        <f t="shared" si="5"/>
        <v>0</v>
      </c>
      <c r="P44" s="6"/>
    </row>
    <row r="45" spans="1:16" x14ac:dyDescent="0.2">
      <c r="A45" s="1"/>
      <c r="B45" s="232"/>
      <c r="C45" s="233"/>
      <c r="D45" s="233"/>
      <c r="E45" s="234"/>
      <c r="F45" s="235"/>
      <c r="G45" s="236"/>
      <c r="H45" s="146"/>
      <c r="I45" s="366"/>
      <c r="J45" s="96" t="str">
        <f t="shared" si="6"/>
        <v/>
      </c>
      <c r="K45" s="285" t="str">
        <f t="shared" si="2"/>
        <v/>
      </c>
      <c r="L45" s="96" t="str">
        <f t="shared" si="3"/>
        <v/>
      </c>
      <c r="M45" s="147">
        <f t="shared" si="7"/>
        <v>0</v>
      </c>
      <c r="N45" s="147">
        <f t="shared" si="8"/>
        <v>0</v>
      </c>
      <c r="O45" s="148">
        <f t="shared" si="5"/>
        <v>0</v>
      </c>
      <c r="P45" s="6"/>
    </row>
    <row r="46" spans="1:16" x14ac:dyDescent="0.2">
      <c r="A46" s="1"/>
      <c r="B46" s="232"/>
      <c r="C46" s="233"/>
      <c r="D46" s="233"/>
      <c r="E46" s="234"/>
      <c r="F46" s="235"/>
      <c r="G46" s="236"/>
      <c r="H46" s="146"/>
      <c r="I46" s="366"/>
      <c r="J46" s="96" t="str">
        <f t="shared" si="6"/>
        <v/>
      </c>
      <c r="K46" s="285" t="str">
        <f t="shared" si="2"/>
        <v/>
      </c>
      <c r="L46" s="96" t="str">
        <f t="shared" si="3"/>
        <v/>
      </c>
      <c r="M46" s="147">
        <f t="shared" si="7"/>
        <v>0</v>
      </c>
      <c r="N46" s="147">
        <f t="shared" si="8"/>
        <v>0</v>
      </c>
      <c r="O46" s="148">
        <f t="shared" si="5"/>
        <v>0</v>
      </c>
      <c r="P46" s="6"/>
    </row>
    <row r="47" spans="1:16" x14ac:dyDescent="0.2">
      <c r="A47" s="1"/>
      <c r="B47" s="232"/>
      <c r="C47" s="233"/>
      <c r="D47" s="233"/>
      <c r="E47" s="234"/>
      <c r="F47" s="235"/>
      <c r="G47" s="236"/>
      <c r="H47" s="146"/>
      <c r="I47" s="366"/>
      <c r="J47" s="96" t="str">
        <f t="shared" si="6"/>
        <v/>
      </c>
      <c r="K47" s="285" t="str">
        <f t="shared" si="2"/>
        <v/>
      </c>
      <c r="L47" s="96" t="str">
        <f t="shared" si="3"/>
        <v/>
      </c>
      <c r="M47" s="147">
        <f t="shared" si="7"/>
        <v>0</v>
      </c>
      <c r="N47" s="147">
        <f t="shared" si="8"/>
        <v>0</v>
      </c>
      <c r="O47" s="148">
        <f t="shared" si="5"/>
        <v>0</v>
      </c>
      <c r="P47" s="6"/>
    </row>
    <row r="48" spans="1:16" x14ac:dyDescent="0.2">
      <c r="A48" s="1"/>
      <c r="B48" s="232"/>
      <c r="C48" s="233"/>
      <c r="D48" s="233"/>
      <c r="E48" s="234"/>
      <c r="F48" s="235"/>
      <c r="G48" s="236"/>
      <c r="H48" s="146"/>
      <c r="I48" s="366"/>
      <c r="J48" s="96" t="str">
        <f t="shared" si="6"/>
        <v/>
      </c>
      <c r="K48" s="285" t="str">
        <f t="shared" si="2"/>
        <v/>
      </c>
      <c r="L48" s="96" t="str">
        <f t="shared" si="3"/>
        <v/>
      </c>
      <c r="M48" s="147">
        <f t="shared" si="7"/>
        <v>0</v>
      </c>
      <c r="N48" s="147">
        <f t="shared" si="8"/>
        <v>0</v>
      </c>
      <c r="O48" s="148">
        <f t="shared" si="5"/>
        <v>0</v>
      </c>
      <c r="P48" s="6"/>
    </row>
    <row r="49" spans="1:16" x14ac:dyDescent="0.2">
      <c r="A49" s="1"/>
      <c r="B49" s="232"/>
      <c r="C49" s="233"/>
      <c r="D49" s="233"/>
      <c r="E49" s="234"/>
      <c r="F49" s="235"/>
      <c r="G49" s="236"/>
      <c r="H49" s="146"/>
      <c r="I49" s="366"/>
      <c r="J49" s="96" t="str">
        <f t="shared" si="6"/>
        <v/>
      </c>
      <c r="K49" s="285" t="str">
        <f t="shared" si="2"/>
        <v/>
      </c>
      <c r="L49" s="96" t="str">
        <f t="shared" si="3"/>
        <v/>
      </c>
      <c r="M49" s="147">
        <f t="shared" si="7"/>
        <v>0</v>
      </c>
      <c r="N49" s="147">
        <f t="shared" si="8"/>
        <v>0</v>
      </c>
      <c r="O49" s="148">
        <f t="shared" si="5"/>
        <v>0</v>
      </c>
      <c r="P49" s="6"/>
    </row>
    <row r="50" spans="1:16" x14ac:dyDescent="0.2">
      <c r="A50" s="1"/>
      <c r="B50" s="232"/>
      <c r="C50" s="233"/>
      <c r="D50" s="233"/>
      <c r="E50" s="234"/>
      <c r="F50" s="235"/>
      <c r="G50" s="236"/>
      <c r="H50" s="146"/>
      <c r="I50" s="366"/>
      <c r="J50" s="96" t="str">
        <f t="shared" si="6"/>
        <v/>
      </c>
      <c r="K50" s="285" t="str">
        <f t="shared" si="2"/>
        <v/>
      </c>
      <c r="L50" s="96" t="str">
        <f t="shared" si="3"/>
        <v/>
      </c>
      <c r="M50" s="147">
        <f t="shared" si="7"/>
        <v>0</v>
      </c>
      <c r="N50" s="147">
        <f t="shared" si="8"/>
        <v>0</v>
      </c>
      <c r="O50" s="148">
        <f t="shared" si="5"/>
        <v>0</v>
      </c>
      <c r="P50" s="6"/>
    </row>
    <row r="51" spans="1:16" x14ac:dyDescent="0.2">
      <c r="A51" s="1"/>
      <c r="B51" s="232"/>
      <c r="C51" s="233"/>
      <c r="D51" s="233"/>
      <c r="E51" s="234"/>
      <c r="F51" s="235"/>
      <c r="G51" s="236"/>
      <c r="H51" s="146"/>
      <c r="I51" s="366"/>
      <c r="J51" s="96" t="str">
        <f t="shared" si="6"/>
        <v/>
      </c>
      <c r="K51" s="285" t="str">
        <f t="shared" si="2"/>
        <v/>
      </c>
      <c r="L51" s="96" t="str">
        <f t="shared" si="3"/>
        <v/>
      </c>
      <c r="M51" s="147">
        <f t="shared" si="7"/>
        <v>0</v>
      </c>
      <c r="N51" s="147">
        <f t="shared" si="8"/>
        <v>0</v>
      </c>
      <c r="O51" s="148">
        <f t="shared" si="5"/>
        <v>0</v>
      </c>
      <c r="P51" s="6"/>
    </row>
    <row r="52" spans="1:16" x14ac:dyDescent="0.2">
      <c r="A52" s="1"/>
      <c r="B52" s="232"/>
      <c r="C52" s="233"/>
      <c r="D52" s="233"/>
      <c r="E52" s="234"/>
      <c r="F52" s="235"/>
      <c r="G52" s="236"/>
      <c r="H52" s="146"/>
      <c r="I52" s="366"/>
      <c r="J52" s="96" t="str">
        <f t="shared" si="6"/>
        <v/>
      </c>
      <c r="K52" s="285" t="str">
        <f t="shared" si="2"/>
        <v/>
      </c>
      <c r="L52" s="96" t="str">
        <f t="shared" si="3"/>
        <v/>
      </c>
      <c r="M52" s="147">
        <f t="shared" si="7"/>
        <v>0</v>
      </c>
      <c r="N52" s="147">
        <f t="shared" si="8"/>
        <v>0</v>
      </c>
      <c r="O52" s="148">
        <f t="shared" si="5"/>
        <v>0</v>
      </c>
      <c r="P52" s="6"/>
    </row>
    <row r="53" spans="1:16" x14ac:dyDescent="0.2">
      <c r="A53" s="1"/>
      <c r="B53" s="232"/>
      <c r="C53" s="233"/>
      <c r="D53" s="233"/>
      <c r="E53" s="234"/>
      <c r="F53" s="235"/>
      <c r="G53" s="236"/>
      <c r="H53" s="146"/>
      <c r="I53" s="366"/>
      <c r="J53" s="96" t="str">
        <f t="shared" si="6"/>
        <v/>
      </c>
      <c r="K53" s="285" t="str">
        <f t="shared" si="2"/>
        <v/>
      </c>
      <c r="L53" s="96" t="str">
        <f t="shared" si="3"/>
        <v/>
      </c>
      <c r="M53" s="147">
        <f t="shared" si="7"/>
        <v>0</v>
      </c>
      <c r="N53" s="147">
        <f t="shared" si="8"/>
        <v>0</v>
      </c>
      <c r="O53" s="148">
        <f t="shared" si="5"/>
        <v>0</v>
      </c>
      <c r="P53" s="6"/>
    </row>
    <row r="54" spans="1:16" x14ac:dyDescent="0.2">
      <c r="A54" s="1"/>
      <c r="B54" s="232"/>
      <c r="C54" s="233"/>
      <c r="D54" s="233"/>
      <c r="E54" s="234"/>
      <c r="F54" s="235"/>
      <c r="G54" s="236"/>
      <c r="H54" s="146"/>
      <c r="I54" s="366"/>
      <c r="J54" s="96" t="str">
        <f t="shared" si="6"/>
        <v/>
      </c>
      <c r="K54" s="285" t="str">
        <f t="shared" si="2"/>
        <v/>
      </c>
      <c r="L54" s="96" t="str">
        <f t="shared" si="3"/>
        <v/>
      </c>
      <c r="M54" s="147">
        <f t="shared" si="7"/>
        <v>0</v>
      </c>
      <c r="N54" s="147">
        <f t="shared" si="8"/>
        <v>0</v>
      </c>
      <c r="O54" s="148">
        <f t="shared" si="5"/>
        <v>0</v>
      </c>
      <c r="P54" s="6"/>
    </row>
    <row r="55" spans="1:16" x14ac:dyDescent="0.2">
      <c r="A55" s="1"/>
      <c r="B55" s="232"/>
      <c r="C55" s="233"/>
      <c r="D55" s="233"/>
      <c r="E55" s="234"/>
      <c r="F55" s="235"/>
      <c r="G55" s="236"/>
      <c r="H55" s="146"/>
      <c r="I55" s="366"/>
      <c r="J55" s="96" t="str">
        <f t="shared" si="6"/>
        <v/>
      </c>
      <c r="K55" s="285" t="str">
        <f t="shared" si="2"/>
        <v/>
      </c>
      <c r="L55" s="96" t="str">
        <f t="shared" si="3"/>
        <v/>
      </c>
      <c r="M55" s="147">
        <f t="shared" si="7"/>
        <v>0</v>
      </c>
      <c r="N55" s="147">
        <f t="shared" si="8"/>
        <v>0</v>
      </c>
      <c r="O55" s="148">
        <f t="shared" si="5"/>
        <v>0</v>
      </c>
      <c r="P55" s="6"/>
    </row>
    <row r="56" spans="1:16" x14ac:dyDescent="0.2">
      <c r="A56" s="1"/>
      <c r="B56" s="232"/>
      <c r="C56" s="233"/>
      <c r="D56" s="233"/>
      <c r="E56" s="234"/>
      <c r="F56" s="235"/>
      <c r="G56" s="236"/>
      <c r="H56" s="146"/>
      <c r="I56" s="366"/>
      <c r="J56" s="96" t="str">
        <f t="shared" si="6"/>
        <v/>
      </c>
      <c r="K56" s="285" t="str">
        <f t="shared" si="2"/>
        <v/>
      </c>
      <c r="L56" s="96" t="str">
        <f t="shared" si="3"/>
        <v/>
      </c>
      <c r="M56" s="147">
        <f t="shared" si="7"/>
        <v>0</v>
      </c>
      <c r="N56" s="147">
        <f t="shared" si="8"/>
        <v>0</v>
      </c>
      <c r="O56" s="148">
        <f t="shared" si="5"/>
        <v>0</v>
      </c>
      <c r="P56" s="6"/>
    </row>
    <row r="57" spans="1:16" x14ac:dyDescent="0.2">
      <c r="A57" s="1"/>
      <c r="B57" s="232"/>
      <c r="C57" s="233"/>
      <c r="D57" s="233"/>
      <c r="E57" s="234"/>
      <c r="F57" s="235"/>
      <c r="G57" s="236"/>
      <c r="H57" s="146"/>
      <c r="I57" s="366"/>
      <c r="J57" s="96" t="str">
        <f t="shared" si="6"/>
        <v/>
      </c>
      <c r="K57" s="285" t="str">
        <f t="shared" si="2"/>
        <v/>
      </c>
      <c r="L57" s="96" t="str">
        <f t="shared" si="3"/>
        <v/>
      </c>
      <c r="M57" s="147">
        <f t="shared" si="7"/>
        <v>0</v>
      </c>
      <c r="N57" s="147">
        <f t="shared" si="8"/>
        <v>0</v>
      </c>
      <c r="O57" s="148">
        <f t="shared" si="5"/>
        <v>0</v>
      </c>
      <c r="P57" s="6"/>
    </row>
    <row r="58" spans="1:16" x14ac:dyDescent="0.2">
      <c r="A58" s="1"/>
      <c r="B58" s="232"/>
      <c r="C58" s="233"/>
      <c r="D58" s="233"/>
      <c r="E58" s="234"/>
      <c r="F58" s="235"/>
      <c r="G58" s="236"/>
      <c r="H58" s="146"/>
      <c r="I58" s="366"/>
      <c r="J58" s="96" t="str">
        <f t="shared" si="6"/>
        <v/>
      </c>
      <c r="K58" s="285" t="str">
        <f t="shared" si="2"/>
        <v/>
      </c>
      <c r="L58" s="96" t="str">
        <f t="shared" si="3"/>
        <v/>
      </c>
      <c r="M58" s="147">
        <f t="shared" si="7"/>
        <v>0</v>
      </c>
      <c r="N58" s="147">
        <f t="shared" si="8"/>
        <v>0</v>
      </c>
      <c r="O58" s="148">
        <f t="shared" si="5"/>
        <v>0</v>
      </c>
      <c r="P58" s="6"/>
    </row>
    <row r="59" spans="1:16" x14ac:dyDescent="0.2">
      <c r="A59" s="1"/>
      <c r="B59" s="232"/>
      <c r="C59" s="233"/>
      <c r="D59" s="233"/>
      <c r="E59" s="234"/>
      <c r="F59" s="235"/>
      <c r="G59" s="236"/>
      <c r="H59" s="146"/>
      <c r="I59" s="366"/>
      <c r="J59" s="96" t="str">
        <f t="shared" si="6"/>
        <v/>
      </c>
      <c r="K59" s="285" t="str">
        <f t="shared" ref="K59:K97" si="9">IF(H59="","",(IF(H59&gt;(D59*(F59/100)),H59,(D59*(F59/100)))))</f>
        <v/>
      </c>
      <c r="L59" s="96" t="str">
        <f t="shared" ref="L59:L97" si="10">IF(G59="","",(G59+(D59*(F59/100))))</f>
        <v/>
      </c>
      <c r="M59" s="147">
        <f t="shared" si="7"/>
        <v>0</v>
      </c>
      <c r="N59" s="147">
        <f t="shared" si="8"/>
        <v>0</v>
      </c>
      <c r="O59" s="148">
        <f t="shared" si="5"/>
        <v>0</v>
      </c>
      <c r="P59" s="6"/>
    </row>
    <row r="60" spans="1:16" x14ac:dyDescent="0.2">
      <c r="A60" s="1"/>
      <c r="B60" s="232"/>
      <c r="C60" s="233"/>
      <c r="D60" s="233"/>
      <c r="E60" s="234"/>
      <c r="F60" s="235"/>
      <c r="G60" s="236"/>
      <c r="H60" s="146"/>
      <c r="I60" s="366"/>
      <c r="J60" s="96" t="str">
        <f t="shared" si="6"/>
        <v/>
      </c>
      <c r="K60" s="285" t="str">
        <f t="shared" si="9"/>
        <v/>
      </c>
      <c r="L60" s="96" t="str">
        <f t="shared" si="10"/>
        <v/>
      </c>
      <c r="M60" s="147">
        <f t="shared" si="7"/>
        <v>0</v>
      </c>
      <c r="N60" s="147">
        <f t="shared" si="8"/>
        <v>0</v>
      </c>
      <c r="O60" s="148">
        <f t="shared" si="5"/>
        <v>0</v>
      </c>
      <c r="P60" s="6"/>
    </row>
    <row r="61" spans="1:16" x14ac:dyDescent="0.2">
      <c r="A61" s="1"/>
      <c r="B61" s="232"/>
      <c r="C61" s="233"/>
      <c r="D61" s="233"/>
      <c r="E61" s="234"/>
      <c r="F61" s="235"/>
      <c r="G61" s="236"/>
      <c r="H61" s="146"/>
      <c r="I61" s="366"/>
      <c r="J61" s="96" t="str">
        <f t="shared" si="6"/>
        <v/>
      </c>
      <c r="K61" s="285" t="str">
        <f t="shared" si="9"/>
        <v/>
      </c>
      <c r="L61" s="96" t="str">
        <f t="shared" si="10"/>
        <v/>
      </c>
      <c r="M61" s="147">
        <f t="shared" si="7"/>
        <v>0</v>
      </c>
      <c r="N61" s="147">
        <f t="shared" si="8"/>
        <v>0</v>
      </c>
      <c r="O61" s="148">
        <f t="shared" si="5"/>
        <v>0</v>
      </c>
      <c r="P61" s="6"/>
    </row>
    <row r="62" spans="1:16" x14ac:dyDescent="0.2">
      <c r="A62" s="1"/>
      <c r="B62" s="232"/>
      <c r="C62" s="233"/>
      <c r="D62" s="233"/>
      <c r="E62" s="234"/>
      <c r="F62" s="235"/>
      <c r="G62" s="236"/>
      <c r="H62" s="146"/>
      <c r="I62" s="366"/>
      <c r="J62" s="96" t="str">
        <f t="shared" si="6"/>
        <v/>
      </c>
      <c r="K62" s="285" t="str">
        <f t="shared" si="9"/>
        <v/>
      </c>
      <c r="L62" s="96" t="str">
        <f t="shared" si="10"/>
        <v/>
      </c>
      <c r="M62" s="147">
        <f t="shared" si="7"/>
        <v>0</v>
      </c>
      <c r="N62" s="147">
        <f t="shared" si="8"/>
        <v>0</v>
      </c>
      <c r="O62" s="148">
        <f t="shared" ref="O62:O100" si="11">IF(M62="","",SUM(M62,-N62))</f>
        <v>0</v>
      </c>
      <c r="P62" s="6"/>
    </row>
    <row r="63" spans="1:16" x14ac:dyDescent="0.2">
      <c r="A63" s="1"/>
      <c r="B63" s="232"/>
      <c r="C63" s="233"/>
      <c r="D63" s="233"/>
      <c r="E63" s="234"/>
      <c r="F63" s="235"/>
      <c r="G63" s="236"/>
      <c r="H63" s="146"/>
      <c r="I63" s="366"/>
      <c r="J63" s="96" t="str">
        <f t="shared" ref="J63:J101" si="12">IF(G63="","",(G63+(C63*(F63/100))))</f>
        <v/>
      </c>
      <c r="K63" s="285" t="str">
        <f t="shared" si="9"/>
        <v/>
      </c>
      <c r="L63" s="96" t="str">
        <f t="shared" si="10"/>
        <v/>
      </c>
      <c r="M63" s="147">
        <f t="shared" si="7"/>
        <v>0</v>
      </c>
      <c r="N63" s="147">
        <f t="shared" si="8"/>
        <v>0</v>
      </c>
      <c r="O63" s="148">
        <f t="shared" si="11"/>
        <v>0</v>
      </c>
      <c r="P63" s="6"/>
    </row>
    <row r="64" spans="1:16" x14ac:dyDescent="0.2">
      <c r="A64" s="1"/>
      <c r="B64" s="232"/>
      <c r="C64" s="233"/>
      <c r="D64" s="233"/>
      <c r="E64" s="234"/>
      <c r="F64" s="235"/>
      <c r="G64" s="236"/>
      <c r="H64" s="146"/>
      <c r="I64" s="366"/>
      <c r="J64" s="96" t="str">
        <f t="shared" si="12"/>
        <v/>
      </c>
      <c r="K64" s="285" t="str">
        <f t="shared" si="9"/>
        <v/>
      </c>
      <c r="L64" s="96" t="str">
        <f t="shared" si="10"/>
        <v/>
      </c>
      <c r="M64" s="147">
        <f t="shared" si="7"/>
        <v>0</v>
      </c>
      <c r="N64" s="147">
        <f t="shared" si="8"/>
        <v>0</v>
      </c>
      <c r="O64" s="148">
        <f t="shared" si="11"/>
        <v>0</v>
      </c>
      <c r="P64" s="6"/>
    </row>
    <row r="65" spans="1:16" x14ac:dyDescent="0.2">
      <c r="A65" s="1"/>
      <c r="B65" s="232"/>
      <c r="C65" s="233"/>
      <c r="D65" s="233"/>
      <c r="E65" s="234"/>
      <c r="F65" s="235"/>
      <c r="G65" s="236"/>
      <c r="H65" s="146"/>
      <c r="I65" s="366"/>
      <c r="J65" s="96" t="str">
        <f t="shared" si="12"/>
        <v/>
      </c>
      <c r="K65" s="285" t="str">
        <f t="shared" si="9"/>
        <v/>
      </c>
      <c r="L65" s="96" t="str">
        <f t="shared" si="10"/>
        <v/>
      </c>
      <c r="M65" s="147">
        <f t="shared" si="7"/>
        <v>0</v>
      </c>
      <c r="N65" s="147">
        <f t="shared" si="8"/>
        <v>0</v>
      </c>
      <c r="O65" s="148">
        <f t="shared" si="11"/>
        <v>0</v>
      </c>
      <c r="P65" s="6"/>
    </row>
    <row r="66" spans="1:16" x14ac:dyDescent="0.2">
      <c r="A66" s="1"/>
      <c r="B66" s="232"/>
      <c r="C66" s="233"/>
      <c r="D66" s="233"/>
      <c r="E66" s="234"/>
      <c r="F66" s="235"/>
      <c r="G66" s="236"/>
      <c r="H66" s="146"/>
      <c r="I66" s="366"/>
      <c r="J66" s="96" t="str">
        <f t="shared" si="12"/>
        <v/>
      </c>
      <c r="K66" s="285" t="str">
        <f t="shared" si="9"/>
        <v/>
      </c>
      <c r="L66" s="96" t="str">
        <f t="shared" si="10"/>
        <v/>
      </c>
      <c r="M66" s="147">
        <f t="shared" si="7"/>
        <v>0</v>
      </c>
      <c r="N66" s="147">
        <f t="shared" si="8"/>
        <v>0</v>
      </c>
      <c r="O66" s="148">
        <f t="shared" si="11"/>
        <v>0</v>
      </c>
      <c r="P66" s="6"/>
    </row>
    <row r="67" spans="1:16" x14ac:dyDescent="0.2">
      <c r="A67" s="1"/>
      <c r="B67" s="232"/>
      <c r="C67" s="233"/>
      <c r="D67" s="233"/>
      <c r="E67" s="234"/>
      <c r="F67" s="235"/>
      <c r="G67" s="236"/>
      <c r="H67" s="146"/>
      <c r="I67" s="366"/>
      <c r="J67" s="96" t="str">
        <f t="shared" si="12"/>
        <v/>
      </c>
      <c r="K67" s="285" t="str">
        <f t="shared" si="9"/>
        <v/>
      </c>
      <c r="L67" s="96" t="str">
        <f t="shared" si="10"/>
        <v/>
      </c>
      <c r="M67" s="147">
        <f t="shared" si="7"/>
        <v>0</v>
      </c>
      <c r="N67" s="147">
        <f t="shared" si="8"/>
        <v>0</v>
      </c>
      <c r="O67" s="148">
        <f t="shared" si="11"/>
        <v>0</v>
      </c>
      <c r="P67" s="6"/>
    </row>
    <row r="68" spans="1:16" x14ac:dyDescent="0.2">
      <c r="A68" s="1"/>
      <c r="B68" s="232"/>
      <c r="C68" s="233"/>
      <c r="D68" s="233"/>
      <c r="E68" s="234"/>
      <c r="F68" s="235"/>
      <c r="G68" s="236"/>
      <c r="H68" s="146"/>
      <c r="I68" s="366"/>
      <c r="J68" s="96" t="str">
        <f t="shared" si="12"/>
        <v/>
      </c>
      <c r="K68" s="285" t="str">
        <f t="shared" si="9"/>
        <v/>
      </c>
      <c r="L68" s="96" t="str">
        <f t="shared" si="10"/>
        <v/>
      </c>
      <c r="M68" s="147">
        <f t="shared" si="7"/>
        <v>0</v>
      </c>
      <c r="N68" s="147">
        <f t="shared" si="8"/>
        <v>0</v>
      </c>
      <c r="O68" s="148">
        <f t="shared" si="11"/>
        <v>0</v>
      </c>
      <c r="P68" s="6"/>
    </row>
    <row r="69" spans="1:16" x14ac:dyDescent="0.2">
      <c r="A69" s="1"/>
      <c r="B69" s="232"/>
      <c r="C69" s="233"/>
      <c r="D69" s="233"/>
      <c r="E69" s="234"/>
      <c r="F69" s="235"/>
      <c r="G69" s="236"/>
      <c r="H69" s="146"/>
      <c r="I69" s="366"/>
      <c r="J69" s="96" t="str">
        <f t="shared" si="12"/>
        <v/>
      </c>
      <c r="K69" s="285" t="str">
        <f t="shared" si="9"/>
        <v/>
      </c>
      <c r="L69" s="96" t="str">
        <f t="shared" si="10"/>
        <v/>
      </c>
      <c r="M69" s="147">
        <f t="shared" si="7"/>
        <v>0</v>
      </c>
      <c r="N69" s="147">
        <f t="shared" si="8"/>
        <v>0</v>
      </c>
      <c r="O69" s="148">
        <f t="shared" si="11"/>
        <v>0</v>
      </c>
      <c r="P69" s="6"/>
    </row>
    <row r="70" spans="1:16" x14ac:dyDescent="0.2">
      <c r="A70" s="1"/>
      <c r="B70" s="232"/>
      <c r="C70" s="233"/>
      <c r="D70" s="233"/>
      <c r="E70" s="234"/>
      <c r="F70" s="235"/>
      <c r="G70" s="236"/>
      <c r="H70" s="146"/>
      <c r="I70" s="366"/>
      <c r="J70" s="96" t="str">
        <f t="shared" si="12"/>
        <v/>
      </c>
      <c r="K70" s="285" t="str">
        <f t="shared" si="9"/>
        <v/>
      </c>
      <c r="L70" s="96" t="str">
        <f t="shared" si="10"/>
        <v/>
      </c>
      <c r="M70" s="147">
        <f t="shared" si="7"/>
        <v>0</v>
      </c>
      <c r="N70" s="147">
        <f t="shared" si="8"/>
        <v>0</v>
      </c>
      <c r="O70" s="148">
        <f t="shared" si="11"/>
        <v>0</v>
      </c>
      <c r="P70" s="6"/>
    </row>
    <row r="71" spans="1:16" x14ac:dyDescent="0.2">
      <c r="A71" s="1"/>
      <c r="B71" s="232"/>
      <c r="C71" s="233"/>
      <c r="D71" s="233"/>
      <c r="E71" s="234"/>
      <c r="F71" s="235"/>
      <c r="G71" s="236"/>
      <c r="H71" s="146"/>
      <c r="I71" s="366"/>
      <c r="J71" s="96" t="str">
        <f t="shared" si="12"/>
        <v/>
      </c>
      <c r="K71" s="285" t="str">
        <f t="shared" si="9"/>
        <v/>
      </c>
      <c r="L71" s="96" t="str">
        <f t="shared" si="10"/>
        <v/>
      </c>
      <c r="M71" s="147">
        <f t="shared" si="7"/>
        <v>0</v>
      </c>
      <c r="N71" s="147">
        <f t="shared" si="8"/>
        <v>0</v>
      </c>
      <c r="O71" s="148">
        <f t="shared" si="11"/>
        <v>0</v>
      </c>
      <c r="P71" s="6"/>
    </row>
    <row r="72" spans="1:16" x14ac:dyDescent="0.2">
      <c r="A72" s="1"/>
      <c r="B72" s="232"/>
      <c r="C72" s="233"/>
      <c r="D72" s="233"/>
      <c r="E72" s="234"/>
      <c r="F72" s="235"/>
      <c r="G72" s="236"/>
      <c r="H72" s="146"/>
      <c r="I72" s="366"/>
      <c r="J72" s="96" t="str">
        <f t="shared" si="12"/>
        <v/>
      </c>
      <c r="K72" s="285" t="str">
        <f t="shared" si="9"/>
        <v/>
      </c>
      <c r="L72" s="96" t="str">
        <f t="shared" si="10"/>
        <v/>
      </c>
      <c r="M72" s="147">
        <f t="shared" si="7"/>
        <v>0</v>
      </c>
      <c r="N72" s="147">
        <f t="shared" si="8"/>
        <v>0</v>
      </c>
      <c r="O72" s="148">
        <f t="shared" si="11"/>
        <v>0</v>
      </c>
      <c r="P72" s="6"/>
    </row>
    <row r="73" spans="1:16" x14ac:dyDescent="0.2">
      <c r="A73" s="1"/>
      <c r="B73" s="232"/>
      <c r="C73" s="233"/>
      <c r="D73" s="233"/>
      <c r="E73" s="234"/>
      <c r="F73" s="235"/>
      <c r="G73" s="236"/>
      <c r="H73" s="146"/>
      <c r="I73" s="366"/>
      <c r="J73" s="96" t="str">
        <f t="shared" si="12"/>
        <v/>
      </c>
      <c r="K73" s="285" t="str">
        <f t="shared" si="9"/>
        <v/>
      </c>
      <c r="L73" s="96" t="str">
        <f t="shared" si="10"/>
        <v/>
      </c>
      <c r="M73" s="147">
        <f t="shared" si="7"/>
        <v>0</v>
      </c>
      <c r="N73" s="147">
        <f t="shared" si="8"/>
        <v>0</v>
      </c>
      <c r="O73" s="148">
        <f t="shared" si="11"/>
        <v>0</v>
      </c>
      <c r="P73" s="6"/>
    </row>
    <row r="74" spans="1:16" x14ac:dyDescent="0.2">
      <c r="A74" s="1"/>
      <c r="B74" s="232"/>
      <c r="C74" s="233"/>
      <c r="D74" s="233"/>
      <c r="E74" s="234"/>
      <c r="F74" s="235"/>
      <c r="G74" s="236"/>
      <c r="H74" s="146"/>
      <c r="I74" s="366"/>
      <c r="J74" s="96" t="str">
        <f t="shared" si="12"/>
        <v/>
      </c>
      <c r="K74" s="285" t="str">
        <f t="shared" si="9"/>
        <v/>
      </c>
      <c r="L74" s="96" t="str">
        <f t="shared" si="10"/>
        <v/>
      </c>
      <c r="M74" s="147">
        <f t="shared" si="7"/>
        <v>0</v>
      </c>
      <c r="N74" s="147">
        <f t="shared" si="8"/>
        <v>0</v>
      </c>
      <c r="O74" s="148">
        <f t="shared" si="11"/>
        <v>0</v>
      </c>
      <c r="P74" s="6"/>
    </row>
    <row r="75" spans="1:16" x14ac:dyDescent="0.2">
      <c r="A75" s="1"/>
      <c r="B75" s="232"/>
      <c r="C75" s="233"/>
      <c r="D75" s="233"/>
      <c r="E75" s="234"/>
      <c r="F75" s="235"/>
      <c r="G75" s="236"/>
      <c r="H75" s="146"/>
      <c r="I75" s="366"/>
      <c r="J75" s="96" t="str">
        <f t="shared" si="12"/>
        <v/>
      </c>
      <c r="K75" s="285" t="str">
        <f t="shared" si="9"/>
        <v/>
      </c>
      <c r="L75" s="96" t="str">
        <f t="shared" si="10"/>
        <v/>
      </c>
      <c r="M75" s="147">
        <f t="shared" si="7"/>
        <v>0</v>
      </c>
      <c r="N75" s="147">
        <f t="shared" si="8"/>
        <v>0</v>
      </c>
      <c r="O75" s="148">
        <f t="shared" si="11"/>
        <v>0</v>
      </c>
      <c r="P75" s="6"/>
    </row>
    <row r="76" spans="1:16" x14ac:dyDescent="0.2">
      <c r="A76" s="1"/>
      <c r="B76" s="232"/>
      <c r="C76" s="233"/>
      <c r="D76" s="233"/>
      <c r="E76" s="234"/>
      <c r="F76" s="235"/>
      <c r="G76" s="236"/>
      <c r="H76" s="146"/>
      <c r="I76" s="366"/>
      <c r="J76" s="96" t="str">
        <f t="shared" si="12"/>
        <v/>
      </c>
      <c r="K76" s="285" t="str">
        <f t="shared" si="9"/>
        <v/>
      </c>
      <c r="L76" s="96" t="str">
        <f t="shared" si="10"/>
        <v/>
      </c>
      <c r="M76" s="147">
        <f t="shared" ref="M76:M107" si="13">IF(AND(I76="",J76&lt;&gt;""),J76,IF(AND(J76="",I76&lt;&gt;""),I76,(F76/100)*C76))</f>
        <v>0</v>
      </c>
      <c r="N76" s="147">
        <f t="shared" ref="N76:N107" si="14">IF(AND(K76="",L76&lt;&gt;""),L76,IF(AND(L76="",K76&lt;&gt;""),K76,(F76/100)*D76))</f>
        <v>0</v>
      </c>
      <c r="O76" s="148">
        <f t="shared" si="11"/>
        <v>0</v>
      </c>
      <c r="P76" s="6"/>
    </row>
    <row r="77" spans="1:16" x14ac:dyDescent="0.2">
      <c r="A77" s="1"/>
      <c r="B77" s="232"/>
      <c r="C77" s="233"/>
      <c r="D77" s="233"/>
      <c r="E77" s="234"/>
      <c r="F77" s="235"/>
      <c r="G77" s="236"/>
      <c r="H77" s="146"/>
      <c r="I77" s="366"/>
      <c r="J77" s="96" t="str">
        <f t="shared" si="12"/>
        <v/>
      </c>
      <c r="K77" s="285" t="str">
        <f t="shared" si="9"/>
        <v/>
      </c>
      <c r="L77" s="96" t="str">
        <f t="shared" si="10"/>
        <v/>
      </c>
      <c r="M77" s="147">
        <f t="shared" si="13"/>
        <v>0</v>
      </c>
      <c r="N77" s="147">
        <f t="shared" si="14"/>
        <v>0</v>
      </c>
      <c r="O77" s="148">
        <f t="shared" si="11"/>
        <v>0</v>
      </c>
      <c r="P77" s="6"/>
    </row>
    <row r="78" spans="1:16" x14ac:dyDescent="0.2">
      <c r="A78" s="1"/>
      <c r="B78" s="232"/>
      <c r="C78" s="233"/>
      <c r="D78" s="233"/>
      <c r="E78" s="234"/>
      <c r="F78" s="235"/>
      <c r="G78" s="236"/>
      <c r="H78" s="146"/>
      <c r="I78" s="366"/>
      <c r="J78" s="96" t="str">
        <f t="shared" si="12"/>
        <v/>
      </c>
      <c r="K78" s="285" t="str">
        <f t="shared" si="9"/>
        <v/>
      </c>
      <c r="L78" s="96" t="str">
        <f t="shared" si="10"/>
        <v/>
      </c>
      <c r="M78" s="147">
        <f t="shared" si="13"/>
        <v>0</v>
      </c>
      <c r="N78" s="147">
        <f t="shared" si="14"/>
        <v>0</v>
      </c>
      <c r="O78" s="148">
        <f t="shared" si="11"/>
        <v>0</v>
      </c>
      <c r="P78" s="6"/>
    </row>
    <row r="79" spans="1:16" x14ac:dyDescent="0.2">
      <c r="A79" s="1"/>
      <c r="B79" s="232"/>
      <c r="C79" s="233"/>
      <c r="D79" s="233"/>
      <c r="E79" s="234"/>
      <c r="F79" s="235"/>
      <c r="G79" s="236"/>
      <c r="H79" s="146"/>
      <c r="I79" s="366"/>
      <c r="J79" s="96" t="str">
        <f t="shared" si="12"/>
        <v/>
      </c>
      <c r="K79" s="285" t="str">
        <f t="shared" si="9"/>
        <v/>
      </c>
      <c r="L79" s="96" t="str">
        <f t="shared" si="10"/>
        <v/>
      </c>
      <c r="M79" s="147">
        <f t="shared" si="13"/>
        <v>0</v>
      </c>
      <c r="N79" s="147">
        <f t="shared" si="14"/>
        <v>0</v>
      </c>
      <c r="O79" s="148">
        <f t="shared" si="11"/>
        <v>0</v>
      </c>
      <c r="P79" s="6"/>
    </row>
    <row r="80" spans="1:16" x14ac:dyDescent="0.2">
      <c r="A80" s="1"/>
      <c r="B80" s="232"/>
      <c r="C80" s="233"/>
      <c r="D80" s="233"/>
      <c r="E80" s="234"/>
      <c r="F80" s="235"/>
      <c r="G80" s="236"/>
      <c r="H80" s="146"/>
      <c r="I80" s="366"/>
      <c r="J80" s="96" t="str">
        <f t="shared" si="12"/>
        <v/>
      </c>
      <c r="K80" s="285" t="str">
        <f t="shared" si="9"/>
        <v/>
      </c>
      <c r="L80" s="96" t="str">
        <f t="shared" si="10"/>
        <v/>
      </c>
      <c r="M80" s="147">
        <f t="shared" si="13"/>
        <v>0</v>
      </c>
      <c r="N80" s="147">
        <f t="shared" si="14"/>
        <v>0</v>
      </c>
      <c r="O80" s="148">
        <f t="shared" si="11"/>
        <v>0</v>
      </c>
      <c r="P80" s="6"/>
    </row>
    <row r="81" spans="1:16" x14ac:dyDescent="0.2">
      <c r="A81" s="1"/>
      <c r="B81" s="232"/>
      <c r="C81" s="233"/>
      <c r="D81" s="233"/>
      <c r="E81" s="234"/>
      <c r="F81" s="235"/>
      <c r="G81" s="236"/>
      <c r="H81" s="146"/>
      <c r="I81" s="366"/>
      <c r="J81" s="96" t="str">
        <f t="shared" si="12"/>
        <v/>
      </c>
      <c r="K81" s="285" t="str">
        <f t="shared" si="9"/>
        <v/>
      </c>
      <c r="L81" s="96" t="str">
        <f t="shared" si="10"/>
        <v/>
      </c>
      <c r="M81" s="147">
        <f t="shared" si="13"/>
        <v>0</v>
      </c>
      <c r="N81" s="147">
        <f t="shared" si="14"/>
        <v>0</v>
      </c>
      <c r="O81" s="148">
        <f t="shared" si="11"/>
        <v>0</v>
      </c>
      <c r="P81" s="6"/>
    </row>
    <row r="82" spans="1:16" x14ac:dyDescent="0.2">
      <c r="A82" s="1"/>
      <c r="B82" s="232"/>
      <c r="C82" s="233"/>
      <c r="D82" s="233"/>
      <c r="E82" s="234"/>
      <c r="F82" s="235"/>
      <c r="G82" s="236"/>
      <c r="H82" s="146"/>
      <c r="I82" s="366"/>
      <c r="J82" s="96" t="str">
        <f t="shared" si="12"/>
        <v/>
      </c>
      <c r="K82" s="285" t="str">
        <f t="shared" si="9"/>
        <v/>
      </c>
      <c r="L82" s="96" t="str">
        <f t="shared" si="10"/>
        <v/>
      </c>
      <c r="M82" s="147">
        <f t="shared" si="13"/>
        <v>0</v>
      </c>
      <c r="N82" s="147">
        <f t="shared" si="14"/>
        <v>0</v>
      </c>
      <c r="O82" s="148">
        <f t="shared" si="11"/>
        <v>0</v>
      </c>
      <c r="P82" s="6"/>
    </row>
    <row r="83" spans="1:16" x14ac:dyDescent="0.2">
      <c r="A83" s="1"/>
      <c r="B83" s="232"/>
      <c r="C83" s="233"/>
      <c r="D83" s="233"/>
      <c r="E83" s="234"/>
      <c r="F83" s="235"/>
      <c r="G83" s="236"/>
      <c r="H83" s="146"/>
      <c r="I83" s="366"/>
      <c r="J83" s="96" t="str">
        <f t="shared" si="12"/>
        <v/>
      </c>
      <c r="K83" s="285" t="str">
        <f t="shared" si="9"/>
        <v/>
      </c>
      <c r="L83" s="96" t="str">
        <f t="shared" si="10"/>
        <v/>
      </c>
      <c r="M83" s="147">
        <f t="shared" si="13"/>
        <v>0</v>
      </c>
      <c r="N83" s="147">
        <f t="shared" si="14"/>
        <v>0</v>
      </c>
      <c r="O83" s="148">
        <f t="shared" si="11"/>
        <v>0</v>
      </c>
      <c r="P83" s="6"/>
    </row>
    <row r="84" spans="1:16" x14ac:dyDescent="0.2">
      <c r="A84" s="1"/>
      <c r="B84" s="232"/>
      <c r="C84" s="233"/>
      <c r="D84" s="233"/>
      <c r="E84" s="234"/>
      <c r="F84" s="235"/>
      <c r="G84" s="236"/>
      <c r="H84" s="146"/>
      <c r="I84" s="366"/>
      <c r="J84" s="96" t="str">
        <f t="shared" si="12"/>
        <v/>
      </c>
      <c r="K84" s="285" t="str">
        <f t="shared" si="9"/>
        <v/>
      </c>
      <c r="L84" s="96" t="str">
        <f t="shared" si="10"/>
        <v/>
      </c>
      <c r="M84" s="147">
        <f t="shared" si="13"/>
        <v>0</v>
      </c>
      <c r="N84" s="147">
        <f t="shared" si="14"/>
        <v>0</v>
      </c>
      <c r="O84" s="148">
        <f t="shared" si="11"/>
        <v>0</v>
      </c>
      <c r="P84" s="6"/>
    </row>
    <row r="85" spans="1:16" x14ac:dyDescent="0.2">
      <c r="A85" s="1"/>
      <c r="B85" s="232"/>
      <c r="C85" s="233"/>
      <c r="D85" s="233"/>
      <c r="E85" s="234"/>
      <c r="F85" s="235"/>
      <c r="G85" s="236"/>
      <c r="H85" s="146"/>
      <c r="I85" s="366"/>
      <c r="J85" s="96" t="str">
        <f t="shared" si="12"/>
        <v/>
      </c>
      <c r="K85" s="285" t="str">
        <f t="shared" si="9"/>
        <v/>
      </c>
      <c r="L85" s="96" t="str">
        <f t="shared" si="10"/>
        <v/>
      </c>
      <c r="M85" s="147">
        <f t="shared" si="13"/>
        <v>0</v>
      </c>
      <c r="N85" s="147">
        <f t="shared" si="14"/>
        <v>0</v>
      </c>
      <c r="O85" s="148">
        <f t="shared" si="11"/>
        <v>0</v>
      </c>
      <c r="P85" s="6"/>
    </row>
    <row r="86" spans="1:16" x14ac:dyDescent="0.2">
      <c r="A86" s="1"/>
      <c r="B86" s="232"/>
      <c r="C86" s="233"/>
      <c r="D86" s="233"/>
      <c r="E86" s="234"/>
      <c r="F86" s="235"/>
      <c r="G86" s="236"/>
      <c r="H86" s="146"/>
      <c r="I86" s="366"/>
      <c r="J86" s="96" t="str">
        <f t="shared" si="12"/>
        <v/>
      </c>
      <c r="K86" s="285" t="str">
        <f t="shared" si="9"/>
        <v/>
      </c>
      <c r="L86" s="96" t="str">
        <f t="shared" si="10"/>
        <v/>
      </c>
      <c r="M86" s="147">
        <f t="shared" si="13"/>
        <v>0</v>
      </c>
      <c r="N86" s="147">
        <f t="shared" si="14"/>
        <v>0</v>
      </c>
      <c r="O86" s="148">
        <f t="shared" si="11"/>
        <v>0</v>
      </c>
      <c r="P86" s="6"/>
    </row>
    <row r="87" spans="1:16" x14ac:dyDescent="0.2">
      <c r="A87" s="1"/>
      <c r="B87" s="232"/>
      <c r="C87" s="233"/>
      <c r="D87" s="233"/>
      <c r="E87" s="234"/>
      <c r="F87" s="235"/>
      <c r="G87" s="236"/>
      <c r="H87" s="146"/>
      <c r="I87" s="366"/>
      <c r="J87" s="96" t="str">
        <f t="shared" si="12"/>
        <v/>
      </c>
      <c r="K87" s="285" t="str">
        <f t="shared" si="9"/>
        <v/>
      </c>
      <c r="L87" s="96" t="str">
        <f t="shared" si="10"/>
        <v/>
      </c>
      <c r="M87" s="147">
        <f t="shared" si="13"/>
        <v>0</v>
      </c>
      <c r="N87" s="147">
        <f t="shared" si="14"/>
        <v>0</v>
      </c>
      <c r="O87" s="148">
        <f t="shared" si="11"/>
        <v>0</v>
      </c>
      <c r="P87" s="6"/>
    </row>
    <row r="88" spans="1:16" x14ac:dyDescent="0.2">
      <c r="A88" s="1"/>
      <c r="B88" s="232"/>
      <c r="C88" s="233"/>
      <c r="D88" s="233"/>
      <c r="E88" s="234"/>
      <c r="F88" s="235"/>
      <c r="G88" s="236"/>
      <c r="H88" s="146"/>
      <c r="I88" s="366"/>
      <c r="J88" s="96" t="str">
        <f t="shared" si="12"/>
        <v/>
      </c>
      <c r="K88" s="285" t="str">
        <f t="shared" si="9"/>
        <v/>
      </c>
      <c r="L88" s="96" t="str">
        <f t="shared" si="10"/>
        <v/>
      </c>
      <c r="M88" s="147">
        <f t="shared" si="13"/>
        <v>0</v>
      </c>
      <c r="N88" s="147">
        <f t="shared" si="14"/>
        <v>0</v>
      </c>
      <c r="O88" s="148">
        <f t="shared" si="11"/>
        <v>0</v>
      </c>
      <c r="P88" s="6"/>
    </row>
    <row r="89" spans="1:16" x14ac:dyDescent="0.2">
      <c r="A89" s="1"/>
      <c r="B89" s="232"/>
      <c r="C89" s="233"/>
      <c r="D89" s="233"/>
      <c r="E89" s="234"/>
      <c r="F89" s="235"/>
      <c r="G89" s="236"/>
      <c r="H89" s="146"/>
      <c r="I89" s="366"/>
      <c r="J89" s="96" t="str">
        <f t="shared" si="12"/>
        <v/>
      </c>
      <c r="K89" s="285" t="str">
        <f t="shared" si="9"/>
        <v/>
      </c>
      <c r="L89" s="96" t="str">
        <f t="shared" si="10"/>
        <v/>
      </c>
      <c r="M89" s="147">
        <f t="shared" si="13"/>
        <v>0</v>
      </c>
      <c r="N89" s="147">
        <f t="shared" si="14"/>
        <v>0</v>
      </c>
      <c r="O89" s="148">
        <f t="shared" si="11"/>
        <v>0</v>
      </c>
      <c r="P89" s="6"/>
    </row>
    <row r="90" spans="1:16" x14ac:dyDescent="0.2">
      <c r="A90" s="1"/>
      <c r="B90" s="232"/>
      <c r="C90" s="233"/>
      <c r="D90" s="233"/>
      <c r="E90" s="234"/>
      <c r="F90" s="235"/>
      <c r="G90" s="236"/>
      <c r="H90" s="146"/>
      <c r="I90" s="366"/>
      <c r="J90" s="96" t="str">
        <f t="shared" si="12"/>
        <v/>
      </c>
      <c r="K90" s="285" t="str">
        <f t="shared" si="9"/>
        <v/>
      </c>
      <c r="L90" s="96" t="str">
        <f t="shared" si="10"/>
        <v/>
      </c>
      <c r="M90" s="147">
        <f t="shared" si="13"/>
        <v>0</v>
      </c>
      <c r="N90" s="147">
        <f t="shared" si="14"/>
        <v>0</v>
      </c>
      <c r="O90" s="148">
        <f t="shared" si="11"/>
        <v>0</v>
      </c>
      <c r="P90" s="6"/>
    </row>
    <row r="91" spans="1:16" x14ac:dyDescent="0.2">
      <c r="A91" s="1"/>
      <c r="B91" s="232"/>
      <c r="C91" s="233"/>
      <c r="D91" s="233"/>
      <c r="E91" s="234"/>
      <c r="F91" s="235"/>
      <c r="G91" s="236"/>
      <c r="H91" s="146"/>
      <c r="I91" s="366"/>
      <c r="J91" s="96" t="str">
        <f t="shared" si="12"/>
        <v/>
      </c>
      <c r="K91" s="285" t="str">
        <f t="shared" si="9"/>
        <v/>
      </c>
      <c r="L91" s="96" t="str">
        <f t="shared" si="10"/>
        <v/>
      </c>
      <c r="M91" s="147">
        <f t="shared" si="13"/>
        <v>0</v>
      </c>
      <c r="N91" s="147">
        <f t="shared" si="14"/>
        <v>0</v>
      </c>
      <c r="O91" s="148">
        <f t="shared" si="11"/>
        <v>0</v>
      </c>
      <c r="P91" s="6"/>
    </row>
    <row r="92" spans="1:16" x14ac:dyDescent="0.2">
      <c r="A92" s="1"/>
      <c r="B92" s="232"/>
      <c r="C92" s="233"/>
      <c r="D92" s="233"/>
      <c r="E92" s="234"/>
      <c r="F92" s="235"/>
      <c r="G92" s="236"/>
      <c r="H92" s="146"/>
      <c r="I92" s="366"/>
      <c r="J92" s="96" t="str">
        <f t="shared" si="12"/>
        <v/>
      </c>
      <c r="K92" s="285" t="str">
        <f t="shared" si="9"/>
        <v/>
      </c>
      <c r="L92" s="96" t="str">
        <f t="shared" si="10"/>
        <v/>
      </c>
      <c r="M92" s="147">
        <f t="shared" si="13"/>
        <v>0</v>
      </c>
      <c r="N92" s="147">
        <f t="shared" si="14"/>
        <v>0</v>
      </c>
      <c r="O92" s="148">
        <f t="shared" si="11"/>
        <v>0</v>
      </c>
      <c r="P92" s="6"/>
    </row>
    <row r="93" spans="1:16" x14ac:dyDescent="0.2">
      <c r="A93" s="1"/>
      <c r="B93" s="232"/>
      <c r="C93" s="233"/>
      <c r="D93" s="233"/>
      <c r="E93" s="234"/>
      <c r="F93" s="235"/>
      <c r="G93" s="236"/>
      <c r="H93" s="146"/>
      <c r="I93" s="366"/>
      <c r="J93" s="96" t="str">
        <f t="shared" si="12"/>
        <v/>
      </c>
      <c r="K93" s="285" t="str">
        <f t="shared" si="9"/>
        <v/>
      </c>
      <c r="L93" s="96" t="str">
        <f t="shared" si="10"/>
        <v/>
      </c>
      <c r="M93" s="147">
        <f t="shared" si="13"/>
        <v>0</v>
      </c>
      <c r="N93" s="147">
        <f t="shared" si="14"/>
        <v>0</v>
      </c>
      <c r="O93" s="148">
        <f t="shared" si="11"/>
        <v>0</v>
      </c>
      <c r="P93" s="6"/>
    </row>
    <row r="94" spans="1:16" x14ac:dyDescent="0.2">
      <c r="A94" s="1"/>
      <c r="B94" s="232"/>
      <c r="C94" s="233"/>
      <c r="D94" s="233"/>
      <c r="E94" s="234"/>
      <c r="F94" s="235"/>
      <c r="G94" s="236"/>
      <c r="H94" s="146"/>
      <c r="I94" s="366"/>
      <c r="J94" s="96" t="str">
        <f t="shared" si="12"/>
        <v/>
      </c>
      <c r="K94" s="285" t="str">
        <f t="shared" si="9"/>
        <v/>
      </c>
      <c r="L94" s="96" t="str">
        <f t="shared" si="10"/>
        <v/>
      </c>
      <c r="M94" s="147">
        <f t="shared" si="13"/>
        <v>0</v>
      </c>
      <c r="N94" s="147">
        <f t="shared" si="14"/>
        <v>0</v>
      </c>
      <c r="O94" s="148">
        <f t="shared" si="11"/>
        <v>0</v>
      </c>
      <c r="P94" s="6"/>
    </row>
    <row r="95" spans="1:16" x14ac:dyDescent="0.2">
      <c r="A95" s="1"/>
      <c r="B95" s="232"/>
      <c r="C95" s="233"/>
      <c r="D95" s="233"/>
      <c r="E95" s="234"/>
      <c r="F95" s="235"/>
      <c r="G95" s="236"/>
      <c r="H95" s="146"/>
      <c r="I95" s="366"/>
      <c r="J95" s="96" t="str">
        <f t="shared" si="12"/>
        <v/>
      </c>
      <c r="K95" s="285" t="str">
        <f t="shared" si="9"/>
        <v/>
      </c>
      <c r="L95" s="96" t="str">
        <f t="shared" si="10"/>
        <v/>
      </c>
      <c r="M95" s="147">
        <f t="shared" si="13"/>
        <v>0</v>
      </c>
      <c r="N95" s="147">
        <f t="shared" si="14"/>
        <v>0</v>
      </c>
      <c r="O95" s="148">
        <f t="shared" si="11"/>
        <v>0</v>
      </c>
      <c r="P95" s="6"/>
    </row>
    <row r="96" spans="1:16" x14ac:dyDescent="0.2">
      <c r="A96" s="1"/>
      <c r="B96" s="232"/>
      <c r="C96" s="233"/>
      <c r="D96" s="233"/>
      <c r="E96" s="234"/>
      <c r="F96" s="235"/>
      <c r="G96" s="236"/>
      <c r="H96" s="146"/>
      <c r="I96" s="366"/>
      <c r="J96" s="96" t="str">
        <f t="shared" si="12"/>
        <v/>
      </c>
      <c r="K96" s="285" t="str">
        <f t="shared" si="9"/>
        <v/>
      </c>
      <c r="L96" s="96" t="str">
        <f t="shared" si="10"/>
        <v/>
      </c>
      <c r="M96" s="147">
        <f t="shared" si="13"/>
        <v>0</v>
      </c>
      <c r="N96" s="147">
        <f t="shared" si="14"/>
        <v>0</v>
      </c>
      <c r="O96" s="148">
        <f t="shared" si="11"/>
        <v>0</v>
      </c>
      <c r="P96" s="6"/>
    </row>
    <row r="97" spans="1:16" x14ac:dyDescent="0.2">
      <c r="A97" s="1"/>
      <c r="B97" s="232"/>
      <c r="C97" s="233"/>
      <c r="D97" s="233"/>
      <c r="E97" s="234"/>
      <c r="F97" s="235"/>
      <c r="G97" s="236"/>
      <c r="H97" s="146"/>
      <c r="I97" s="366"/>
      <c r="J97" s="96" t="str">
        <f t="shared" si="12"/>
        <v/>
      </c>
      <c r="K97" s="285" t="str">
        <f t="shared" si="9"/>
        <v/>
      </c>
      <c r="L97" s="96" t="str">
        <f t="shared" si="10"/>
        <v/>
      </c>
      <c r="M97" s="147">
        <f t="shared" si="13"/>
        <v>0</v>
      </c>
      <c r="N97" s="147">
        <f t="shared" si="14"/>
        <v>0</v>
      </c>
      <c r="O97" s="148">
        <f t="shared" si="11"/>
        <v>0</v>
      </c>
      <c r="P97" s="6"/>
    </row>
    <row r="98" spans="1:16" x14ac:dyDescent="0.2">
      <c r="A98" s="1"/>
      <c r="B98" s="232"/>
      <c r="C98" s="233"/>
      <c r="D98" s="233"/>
      <c r="E98" s="234"/>
      <c r="F98" s="235"/>
      <c r="G98" s="236"/>
      <c r="H98" s="146"/>
      <c r="I98" s="366"/>
      <c r="J98" s="96" t="str">
        <f t="shared" si="12"/>
        <v/>
      </c>
      <c r="K98" s="285" t="str">
        <f t="shared" ref="K98:K152" si="15">IF(H98="","",(IF(H98&gt;(D98*(F98/100)),H98,(D98*(F98/100)))))</f>
        <v/>
      </c>
      <c r="L98" s="96" t="str">
        <f t="shared" ref="L98:L152" si="16">IF(G98="","",(G98+(D98*(F98/100))))</f>
        <v/>
      </c>
      <c r="M98" s="147">
        <f t="shared" si="13"/>
        <v>0</v>
      </c>
      <c r="N98" s="147">
        <f t="shared" si="14"/>
        <v>0</v>
      </c>
      <c r="O98" s="148">
        <f t="shared" si="11"/>
        <v>0</v>
      </c>
      <c r="P98" s="6"/>
    </row>
    <row r="99" spans="1:16" x14ac:dyDescent="0.2">
      <c r="A99" s="1"/>
      <c r="B99" s="232"/>
      <c r="C99" s="233"/>
      <c r="D99" s="233"/>
      <c r="E99" s="234"/>
      <c r="F99" s="235"/>
      <c r="G99" s="236"/>
      <c r="H99" s="146"/>
      <c r="I99" s="366"/>
      <c r="J99" s="96" t="str">
        <f t="shared" si="12"/>
        <v/>
      </c>
      <c r="K99" s="285" t="str">
        <f t="shared" si="15"/>
        <v/>
      </c>
      <c r="L99" s="96" t="str">
        <f t="shared" si="16"/>
        <v/>
      </c>
      <c r="M99" s="147">
        <f t="shared" si="13"/>
        <v>0</v>
      </c>
      <c r="N99" s="147">
        <f t="shared" si="14"/>
        <v>0</v>
      </c>
      <c r="O99" s="148">
        <f t="shared" si="11"/>
        <v>0</v>
      </c>
      <c r="P99" s="6"/>
    </row>
    <row r="100" spans="1:16" x14ac:dyDescent="0.2">
      <c r="A100" s="1"/>
      <c r="B100" s="232"/>
      <c r="C100" s="233"/>
      <c r="D100" s="233"/>
      <c r="E100" s="234"/>
      <c r="F100" s="235"/>
      <c r="G100" s="236"/>
      <c r="H100" s="146"/>
      <c r="I100" s="366"/>
      <c r="J100" s="96" t="str">
        <f t="shared" si="12"/>
        <v/>
      </c>
      <c r="K100" s="285" t="str">
        <f t="shared" si="15"/>
        <v/>
      </c>
      <c r="L100" s="96" t="str">
        <f t="shared" si="16"/>
        <v/>
      </c>
      <c r="M100" s="147">
        <f t="shared" si="13"/>
        <v>0</v>
      </c>
      <c r="N100" s="147">
        <f t="shared" si="14"/>
        <v>0</v>
      </c>
      <c r="O100" s="148">
        <f t="shared" si="11"/>
        <v>0</v>
      </c>
      <c r="P100" s="6"/>
    </row>
    <row r="101" spans="1:16" x14ac:dyDescent="0.2">
      <c r="A101" s="1"/>
      <c r="B101" s="232"/>
      <c r="C101" s="233"/>
      <c r="D101" s="233"/>
      <c r="E101" s="234"/>
      <c r="F101" s="235"/>
      <c r="G101" s="236"/>
      <c r="H101" s="146"/>
      <c r="I101" s="366"/>
      <c r="J101" s="96" t="str">
        <f t="shared" si="12"/>
        <v/>
      </c>
      <c r="K101" s="285" t="str">
        <f t="shared" si="15"/>
        <v/>
      </c>
      <c r="L101" s="96" t="str">
        <f t="shared" si="16"/>
        <v/>
      </c>
      <c r="M101" s="147">
        <f t="shared" si="13"/>
        <v>0</v>
      </c>
      <c r="N101" s="147">
        <f t="shared" si="14"/>
        <v>0</v>
      </c>
      <c r="O101" s="148">
        <f t="shared" ref="O101:O152" si="17">IF(M101="","",SUM(M101,-N101))</f>
        <v>0</v>
      </c>
      <c r="P101" s="6"/>
    </row>
    <row r="102" spans="1:16" x14ac:dyDescent="0.2">
      <c r="A102" s="1"/>
      <c r="B102" s="232"/>
      <c r="C102" s="233"/>
      <c r="D102" s="233"/>
      <c r="E102" s="234"/>
      <c r="F102" s="235"/>
      <c r="G102" s="236"/>
      <c r="H102" s="146"/>
      <c r="I102" s="366"/>
      <c r="J102" s="96" t="str">
        <f t="shared" ref="J102:J152" si="18">IF(G102="","",(G102+(C102*(F102/100))))</f>
        <v/>
      </c>
      <c r="K102" s="285" t="str">
        <f t="shared" si="15"/>
        <v/>
      </c>
      <c r="L102" s="96" t="str">
        <f t="shared" si="16"/>
        <v/>
      </c>
      <c r="M102" s="147">
        <f t="shared" si="13"/>
        <v>0</v>
      </c>
      <c r="N102" s="147">
        <f t="shared" si="14"/>
        <v>0</v>
      </c>
      <c r="O102" s="148">
        <f t="shared" si="17"/>
        <v>0</v>
      </c>
      <c r="P102" s="6"/>
    </row>
    <row r="103" spans="1:16" x14ac:dyDescent="0.2">
      <c r="A103" s="1"/>
      <c r="B103" s="232"/>
      <c r="C103" s="233"/>
      <c r="D103" s="233"/>
      <c r="E103" s="234"/>
      <c r="F103" s="235"/>
      <c r="G103" s="236"/>
      <c r="H103" s="146"/>
      <c r="I103" s="366"/>
      <c r="J103" s="96" t="str">
        <f t="shared" si="18"/>
        <v/>
      </c>
      <c r="K103" s="285" t="str">
        <f t="shared" si="15"/>
        <v/>
      </c>
      <c r="L103" s="96" t="str">
        <f t="shared" si="16"/>
        <v/>
      </c>
      <c r="M103" s="147">
        <f t="shared" si="13"/>
        <v>0</v>
      </c>
      <c r="N103" s="147">
        <f t="shared" si="14"/>
        <v>0</v>
      </c>
      <c r="O103" s="148">
        <f t="shared" si="17"/>
        <v>0</v>
      </c>
      <c r="P103" s="6"/>
    </row>
    <row r="104" spans="1:16" x14ac:dyDescent="0.2">
      <c r="A104" s="1"/>
      <c r="B104" s="232"/>
      <c r="C104" s="233"/>
      <c r="D104" s="233"/>
      <c r="E104" s="234"/>
      <c r="F104" s="235"/>
      <c r="G104" s="236"/>
      <c r="H104" s="146"/>
      <c r="I104" s="366"/>
      <c r="J104" s="96" t="str">
        <f t="shared" si="18"/>
        <v/>
      </c>
      <c r="K104" s="285" t="str">
        <f t="shared" si="15"/>
        <v/>
      </c>
      <c r="L104" s="96" t="str">
        <f t="shared" si="16"/>
        <v/>
      </c>
      <c r="M104" s="147">
        <f t="shared" si="13"/>
        <v>0</v>
      </c>
      <c r="N104" s="147">
        <f t="shared" si="14"/>
        <v>0</v>
      </c>
      <c r="O104" s="148">
        <f t="shared" si="17"/>
        <v>0</v>
      </c>
      <c r="P104" s="6"/>
    </row>
    <row r="105" spans="1:16" x14ac:dyDescent="0.2">
      <c r="A105" s="1"/>
      <c r="B105" s="232"/>
      <c r="C105" s="233"/>
      <c r="D105" s="233"/>
      <c r="E105" s="234"/>
      <c r="F105" s="235"/>
      <c r="G105" s="236"/>
      <c r="H105" s="146"/>
      <c r="I105" s="366"/>
      <c r="J105" s="96" t="str">
        <f t="shared" si="18"/>
        <v/>
      </c>
      <c r="K105" s="285" t="str">
        <f t="shared" si="15"/>
        <v/>
      </c>
      <c r="L105" s="96" t="str">
        <f t="shared" si="16"/>
        <v/>
      </c>
      <c r="M105" s="147">
        <f t="shared" si="13"/>
        <v>0</v>
      </c>
      <c r="N105" s="147">
        <f t="shared" si="14"/>
        <v>0</v>
      </c>
      <c r="O105" s="148">
        <f t="shared" si="17"/>
        <v>0</v>
      </c>
      <c r="P105" s="6"/>
    </row>
    <row r="106" spans="1:16" x14ac:dyDescent="0.2">
      <c r="A106" s="1"/>
      <c r="B106" s="232"/>
      <c r="C106" s="233"/>
      <c r="D106" s="233"/>
      <c r="E106" s="234"/>
      <c r="F106" s="235"/>
      <c r="G106" s="236"/>
      <c r="H106" s="146"/>
      <c r="I106" s="366"/>
      <c r="J106" s="96" t="str">
        <f t="shared" si="18"/>
        <v/>
      </c>
      <c r="K106" s="285" t="str">
        <f t="shared" si="15"/>
        <v/>
      </c>
      <c r="L106" s="96" t="str">
        <f t="shared" si="16"/>
        <v/>
      </c>
      <c r="M106" s="147">
        <f t="shared" si="13"/>
        <v>0</v>
      </c>
      <c r="N106" s="147">
        <f t="shared" si="14"/>
        <v>0</v>
      </c>
      <c r="O106" s="148">
        <f t="shared" si="17"/>
        <v>0</v>
      </c>
      <c r="P106" s="6"/>
    </row>
    <row r="107" spans="1:16" x14ac:dyDescent="0.2">
      <c r="A107" s="1"/>
      <c r="B107" s="232"/>
      <c r="C107" s="233"/>
      <c r="D107" s="233"/>
      <c r="E107" s="234"/>
      <c r="F107" s="235"/>
      <c r="G107" s="236"/>
      <c r="H107" s="146"/>
      <c r="I107" s="366"/>
      <c r="J107" s="96" t="str">
        <f t="shared" si="18"/>
        <v/>
      </c>
      <c r="K107" s="285" t="str">
        <f t="shared" si="15"/>
        <v/>
      </c>
      <c r="L107" s="96" t="str">
        <f t="shared" si="16"/>
        <v/>
      </c>
      <c r="M107" s="147">
        <f t="shared" si="13"/>
        <v>0</v>
      </c>
      <c r="N107" s="147">
        <f t="shared" si="14"/>
        <v>0</v>
      </c>
      <c r="O107" s="148">
        <f t="shared" si="17"/>
        <v>0</v>
      </c>
      <c r="P107" s="6"/>
    </row>
    <row r="108" spans="1:16" x14ac:dyDescent="0.2">
      <c r="A108" s="1"/>
      <c r="B108" s="232"/>
      <c r="C108" s="233"/>
      <c r="D108" s="233"/>
      <c r="E108" s="234"/>
      <c r="F108" s="235"/>
      <c r="G108" s="236"/>
      <c r="H108" s="146"/>
      <c r="I108" s="366"/>
      <c r="J108" s="96" t="str">
        <f t="shared" si="18"/>
        <v/>
      </c>
      <c r="K108" s="285" t="str">
        <f t="shared" si="15"/>
        <v/>
      </c>
      <c r="L108" s="96" t="str">
        <f t="shared" si="16"/>
        <v/>
      </c>
      <c r="M108" s="147">
        <f t="shared" ref="M108:M139" si="19">IF(AND(I108="",J108&lt;&gt;""),J108,IF(AND(J108="",I108&lt;&gt;""),I108,(F108/100)*C108))</f>
        <v>0</v>
      </c>
      <c r="N108" s="147">
        <f t="shared" ref="N108:N139" si="20">IF(AND(K108="",L108&lt;&gt;""),L108,IF(AND(L108="",K108&lt;&gt;""),K108,(F108/100)*D108))</f>
        <v>0</v>
      </c>
      <c r="O108" s="148">
        <f t="shared" si="17"/>
        <v>0</v>
      </c>
      <c r="P108" s="6"/>
    </row>
    <row r="109" spans="1:16" x14ac:dyDescent="0.2">
      <c r="A109" s="1"/>
      <c r="B109" s="232"/>
      <c r="C109" s="233"/>
      <c r="D109" s="233"/>
      <c r="E109" s="234"/>
      <c r="F109" s="235"/>
      <c r="G109" s="236"/>
      <c r="H109" s="146"/>
      <c r="I109" s="366"/>
      <c r="J109" s="96" t="str">
        <f t="shared" si="18"/>
        <v/>
      </c>
      <c r="K109" s="285" t="str">
        <f t="shared" si="15"/>
        <v/>
      </c>
      <c r="L109" s="96" t="str">
        <f t="shared" si="16"/>
        <v/>
      </c>
      <c r="M109" s="147">
        <f t="shared" si="19"/>
        <v>0</v>
      </c>
      <c r="N109" s="147">
        <f t="shared" si="20"/>
        <v>0</v>
      </c>
      <c r="O109" s="148">
        <f t="shared" si="17"/>
        <v>0</v>
      </c>
      <c r="P109" s="6"/>
    </row>
    <row r="110" spans="1:16" x14ac:dyDescent="0.2">
      <c r="A110" s="1"/>
      <c r="B110" s="232"/>
      <c r="C110" s="233"/>
      <c r="D110" s="233"/>
      <c r="E110" s="234"/>
      <c r="F110" s="235"/>
      <c r="G110" s="236"/>
      <c r="H110" s="146"/>
      <c r="I110" s="366"/>
      <c r="J110" s="96" t="str">
        <f t="shared" si="18"/>
        <v/>
      </c>
      <c r="K110" s="285" t="str">
        <f t="shared" si="15"/>
        <v/>
      </c>
      <c r="L110" s="96" t="str">
        <f t="shared" si="16"/>
        <v/>
      </c>
      <c r="M110" s="147">
        <f t="shared" si="19"/>
        <v>0</v>
      </c>
      <c r="N110" s="147">
        <f t="shared" si="20"/>
        <v>0</v>
      </c>
      <c r="O110" s="148">
        <f t="shared" si="17"/>
        <v>0</v>
      </c>
      <c r="P110" s="6"/>
    </row>
    <row r="111" spans="1:16" x14ac:dyDescent="0.2">
      <c r="A111" s="1"/>
      <c r="B111" s="232"/>
      <c r="C111" s="233"/>
      <c r="D111" s="233"/>
      <c r="E111" s="234"/>
      <c r="F111" s="235"/>
      <c r="G111" s="236"/>
      <c r="H111" s="146"/>
      <c r="I111" s="366"/>
      <c r="J111" s="96" t="str">
        <f t="shared" si="18"/>
        <v/>
      </c>
      <c r="K111" s="285" t="str">
        <f t="shared" si="15"/>
        <v/>
      </c>
      <c r="L111" s="96" t="str">
        <f t="shared" si="16"/>
        <v/>
      </c>
      <c r="M111" s="147">
        <f t="shared" si="19"/>
        <v>0</v>
      </c>
      <c r="N111" s="147">
        <f t="shared" si="20"/>
        <v>0</v>
      </c>
      <c r="O111" s="148">
        <f t="shared" si="17"/>
        <v>0</v>
      </c>
      <c r="P111" s="6"/>
    </row>
    <row r="112" spans="1:16" x14ac:dyDescent="0.2">
      <c r="A112" s="1"/>
      <c r="B112" s="232"/>
      <c r="C112" s="233"/>
      <c r="D112" s="233"/>
      <c r="E112" s="234"/>
      <c r="F112" s="235"/>
      <c r="G112" s="236"/>
      <c r="H112" s="146"/>
      <c r="I112" s="366"/>
      <c r="J112" s="96" t="str">
        <f t="shared" si="18"/>
        <v/>
      </c>
      <c r="K112" s="285" t="str">
        <f t="shared" si="15"/>
        <v/>
      </c>
      <c r="L112" s="96" t="str">
        <f t="shared" si="16"/>
        <v/>
      </c>
      <c r="M112" s="147">
        <f t="shared" si="19"/>
        <v>0</v>
      </c>
      <c r="N112" s="147">
        <f t="shared" si="20"/>
        <v>0</v>
      </c>
      <c r="O112" s="148">
        <f t="shared" si="17"/>
        <v>0</v>
      </c>
      <c r="P112" s="6"/>
    </row>
    <row r="113" spans="1:16" x14ac:dyDescent="0.2">
      <c r="A113" s="1"/>
      <c r="B113" s="232"/>
      <c r="C113" s="233"/>
      <c r="D113" s="233"/>
      <c r="E113" s="234"/>
      <c r="F113" s="235"/>
      <c r="G113" s="236"/>
      <c r="H113" s="146"/>
      <c r="I113" s="366"/>
      <c r="J113" s="96" t="str">
        <f t="shared" si="18"/>
        <v/>
      </c>
      <c r="K113" s="285" t="str">
        <f t="shared" si="15"/>
        <v/>
      </c>
      <c r="L113" s="96" t="str">
        <f t="shared" si="16"/>
        <v/>
      </c>
      <c r="M113" s="147">
        <f t="shared" si="19"/>
        <v>0</v>
      </c>
      <c r="N113" s="147">
        <f t="shared" si="20"/>
        <v>0</v>
      </c>
      <c r="O113" s="148">
        <f t="shared" si="17"/>
        <v>0</v>
      </c>
      <c r="P113" s="6"/>
    </row>
    <row r="114" spans="1:16" x14ac:dyDescent="0.2">
      <c r="A114" s="1"/>
      <c r="B114" s="232"/>
      <c r="C114" s="233"/>
      <c r="D114" s="233"/>
      <c r="E114" s="234"/>
      <c r="F114" s="235"/>
      <c r="G114" s="236"/>
      <c r="H114" s="146"/>
      <c r="I114" s="366"/>
      <c r="J114" s="96" t="str">
        <f t="shared" si="18"/>
        <v/>
      </c>
      <c r="K114" s="285" t="str">
        <f t="shared" si="15"/>
        <v/>
      </c>
      <c r="L114" s="96" t="str">
        <f t="shared" si="16"/>
        <v/>
      </c>
      <c r="M114" s="147">
        <f t="shared" si="19"/>
        <v>0</v>
      </c>
      <c r="N114" s="147">
        <f t="shared" si="20"/>
        <v>0</v>
      </c>
      <c r="O114" s="148">
        <f t="shared" si="17"/>
        <v>0</v>
      </c>
      <c r="P114" s="6"/>
    </row>
    <row r="115" spans="1:16" x14ac:dyDescent="0.2">
      <c r="A115" s="1"/>
      <c r="B115" s="232"/>
      <c r="C115" s="233"/>
      <c r="D115" s="233"/>
      <c r="E115" s="234"/>
      <c r="F115" s="235"/>
      <c r="G115" s="236"/>
      <c r="H115" s="146"/>
      <c r="I115" s="366"/>
      <c r="J115" s="96" t="str">
        <f t="shared" si="18"/>
        <v/>
      </c>
      <c r="K115" s="285" t="str">
        <f t="shared" si="15"/>
        <v/>
      </c>
      <c r="L115" s="96" t="str">
        <f t="shared" si="16"/>
        <v/>
      </c>
      <c r="M115" s="147">
        <f t="shared" si="19"/>
        <v>0</v>
      </c>
      <c r="N115" s="147">
        <f t="shared" si="20"/>
        <v>0</v>
      </c>
      <c r="O115" s="148">
        <f t="shared" si="17"/>
        <v>0</v>
      </c>
      <c r="P115" s="6"/>
    </row>
    <row r="116" spans="1:16" x14ac:dyDescent="0.2">
      <c r="A116" s="1"/>
      <c r="B116" s="232"/>
      <c r="C116" s="233"/>
      <c r="D116" s="233"/>
      <c r="E116" s="234"/>
      <c r="F116" s="235"/>
      <c r="G116" s="236"/>
      <c r="H116" s="146"/>
      <c r="I116" s="366"/>
      <c r="J116" s="96" t="str">
        <f t="shared" si="18"/>
        <v/>
      </c>
      <c r="K116" s="285" t="str">
        <f t="shared" si="15"/>
        <v/>
      </c>
      <c r="L116" s="96" t="str">
        <f t="shared" si="16"/>
        <v/>
      </c>
      <c r="M116" s="147">
        <f t="shared" si="19"/>
        <v>0</v>
      </c>
      <c r="N116" s="147">
        <f t="shared" si="20"/>
        <v>0</v>
      </c>
      <c r="O116" s="148">
        <f t="shared" si="17"/>
        <v>0</v>
      </c>
      <c r="P116" s="6"/>
    </row>
    <row r="117" spans="1:16" x14ac:dyDescent="0.2">
      <c r="A117" s="1"/>
      <c r="B117" s="232"/>
      <c r="C117" s="233"/>
      <c r="D117" s="233"/>
      <c r="E117" s="234"/>
      <c r="F117" s="235"/>
      <c r="G117" s="236"/>
      <c r="H117" s="146"/>
      <c r="I117" s="366"/>
      <c r="J117" s="96" t="str">
        <f t="shared" si="18"/>
        <v/>
      </c>
      <c r="K117" s="285" t="str">
        <f t="shared" si="15"/>
        <v/>
      </c>
      <c r="L117" s="96" t="str">
        <f t="shared" si="16"/>
        <v/>
      </c>
      <c r="M117" s="147">
        <f t="shared" si="19"/>
        <v>0</v>
      </c>
      <c r="N117" s="147">
        <f t="shared" si="20"/>
        <v>0</v>
      </c>
      <c r="O117" s="148">
        <f t="shared" si="17"/>
        <v>0</v>
      </c>
      <c r="P117" s="6"/>
    </row>
    <row r="118" spans="1:16" x14ac:dyDescent="0.2">
      <c r="A118" s="1"/>
      <c r="B118" s="232"/>
      <c r="C118" s="233"/>
      <c r="D118" s="233"/>
      <c r="E118" s="234"/>
      <c r="F118" s="235"/>
      <c r="G118" s="236"/>
      <c r="H118" s="146"/>
      <c r="I118" s="366"/>
      <c r="J118" s="96" t="str">
        <f t="shared" si="18"/>
        <v/>
      </c>
      <c r="K118" s="285" t="str">
        <f t="shared" si="15"/>
        <v/>
      </c>
      <c r="L118" s="96" t="str">
        <f t="shared" si="16"/>
        <v/>
      </c>
      <c r="M118" s="147">
        <f t="shared" si="19"/>
        <v>0</v>
      </c>
      <c r="N118" s="147">
        <f t="shared" si="20"/>
        <v>0</v>
      </c>
      <c r="O118" s="148">
        <f t="shared" si="17"/>
        <v>0</v>
      </c>
      <c r="P118" s="6"/>
    </row>
    <row r="119" spans="1:16" x14ac:dyDescent="0.2">
      <c r="A119" s="1"/>
      <c r="B119" s="232"/>
      <c r="C119" s="233"/>
      <c r="D119" s="233"/>
      <c r="E119" s="234"/>
      <c r="F119" s="235"/>
      <c r="G119" s="236"/>
      <c r="H119" s="146"/>
      <c r="I119" s="366"/>
      <c r="J119" s="96" t="str">
        <f t="shared" si="18"/>
        <v/>
      </c>
      <c r="K119" s="285" t="str">
        <f t="shared" si="15"/>
        <v/>
      </c>
      <c r="L119" s="96" t="str">
        <f t="shared" si="16"/>
        <v/>
      </c>
      <c r="M119" s="147">
        <f t="shared" si="19"/>
        <v>0</v>
      </c>
      <c r="N119" s="147">
        <f t="shared" si="20"/>
        <v>0</v>
      </c>
      <c r="O119" s="148">
        <f t="shared" si="17"/>
        <v>0</v>
      </c>
      <c r="P119" s="6"/>
    </row>
    <row r="120" spans="1:16" x14ac:dyDescent="0.2">
      <c r="A120" s="1"/>
      <c r="B120" s="232"/>
      <c r="C120" s="233"/>
      <c r="D120" s="233"/>
      <c r="E120" s="234"/>
      <c r="F120" s="235"/>
      <c r="G120" s="236"/>
      <c r="H120" s="146"/>
      <c r="I120" s="366"/>
      <c r="J120" s="96" t="str">
        <f t="shared" si="18"/>
        <v/>
      </c>
      <c r="K120" s="285" t="str">
        <f t="shared" si="15"/>
        <v/>
      </c>
      <c r="L120" s="96" t="str">
        <f t="shared" si="16"/>
        <v/>
      </c>
      <c r="M120" s="147">
        <f t="shared" si="19"/>
        <v>0</v>
      </c>
      <c r="N120" s="147">
        <f t="shared" si="20"/>
        <v>0</v>
      </c>
      <c r="O120" s="148">
        <f t="shared" si="17"/>
        <v>0</v>
      </c>
      <c r="P120" s="6"/>
    </row>
    <row r="121" spans="1:16" x14ac:dyDescent="0.2">
      <c r="A121" s="1"/>
      <c r="B121" s="232"/>
      <c r="C121" s="233"/>
      <c r="D121" s="233"/>
      <c r="E121" s="234"/>
      <c r="F121" s="235"/>
      <c r="G121" s="236"/>
      <c r="H121" s="146"/>
      <c r="I121" s="366"/>
      <c r="J121" s="96" t="str">
        <f t="shared" si="18"/>
        <v/>
      </c>
      <c r="K121" s="285" t="str">
        <f t="shared" si="15"/>
        <v/>
      </c>
      <c r="L121" s="96" t="str">
        <f t="shared" si="16"/>
        <v/>
      </c>
      <c r="M121" s="147">
        <f t="shared" si="19"/>
        <v>0</v>
      </c>
      <c r="N121" s="147">
        <f t="shared" si="20"/>
        <v>0</v>
      </c>
      <c r="O121" s="148">
        <f t="shared" si="17"/>
        <v>0</v>
      </c>
      <c r="P121" s="6"/>
    </row>
    <row r="122" spans="1:16" x14ac:dyDescent="0.2">
      <c r="A122" s="1"/>
      <c r="B122" s="232"/>
      <c r="C122" s="233"/>
      <c r="D122" s="233"/>
      <c r="E122" s="234"/>
      <c r="F122" s="235"/>
      <c r="G122" s="236"/>
      <c r="H122" s="146"/>
      <c r="I122" s="366"/>
      <c r="J122" s="96" t="str">
        <f t="shared" si="18"/>
        <v/>
      </c>
      <c r="K122" s="285" t="str">
        <f t="shared" si="15"/>
        <v/>
      </c>
      <c r="L122" s="96" t="str">
        <f t="shared" si="16"/>
        <v/>
      </c>
      <c r="M122" s="147">
        <f t="shared" si="19"/>
        <v>0</v>
      </c>
      <c r="N122" s="147">
        <f t="shared" si="20"/>
        <v>0</v>
      </c>
      <c r="O122" s="148">
        <f t="shared" si="17"/>
        <v>0</v>
      </c>
      <c r="P122" s="6"/>
    </row>
    <row r="123" spans="1:16" x14ac:dyDescent="0.2">
      <c r="A123" s="1"/>
      <c r="B123" s="232"/>
      <c r="C123" s="233"/>
      <c r="D123" s="233"/>
      <c r="E123" s="234"/>
      <c r="F123" s="235"/>
      <c r="G123" s="236"/>
      <c r="H123" s="146"/>
      <c r="I123" s="366"/>
      <c r="J123" s="96" t="str">
        <f t="shared" si="18"/>
        <v/>
      </c>
      <c r="K123" s="285" t="str">
        <f t="shared" si="15"/>
        <v/>
      </c>
      <c r="L123" s="96" t="str">
        <f t="shared" si="16"/>
        <v/>
      </c>
      <c r="M123" s="147">
        <f t="shared" si="19"/>
        <v>0</v>
      </c>
      <c r="N123" s="147">
        <f t="shared" si="20"/>
        <v>0</v>
      </c>
      <c r="O123" s="148">
        <f t="shared" si="17"/>
        <v>0</v>
      </c>
      <c r="P123" s="6"/>
    </row>
    <row r="124" spans="1:16" x14ac:dyDescent="0.2">
      <c r="A124" s="1"/>
      <c r="B124" s="232"/>
      <c r="C124" s="233"/>
      <c r="D124" s="233"/>
      <c r="E124" s="234"/>
      <c r="F124" s="235"/>
      <c r="G124" s="236"/>
      <c r="H124" s="146"/>
      <c r="I124" s="366"/>
      <c r="J124" s="96" t="str">
        <f t="shared" si="18"/>
        <v/>
      </c>
      <c r="K124" s="285" t="str">
        <f t="shared" si="15"/>
        <v/>
      </c>
      <c r="L124" s="96" t="str">
        <f t="shared" si="16"/>
        <v/>
      </c>
      <c r="M124" s="147">
        <f t="shared" si="19"/>
        <v>0</v>
      </c>
      <c r="N124" s="147">
        <f t="shared" si="20"/>
        <v>0</v>
      </c>
      <c r="O124" s="148">
        <f t="shared" si="17"/>
        <v>0</v>
      </c>
      <c r="P124" s="6"/>
    </row>
    <row r="125" spans="1:16" x14ac:dyDescent="0.2">
      <c r="A125" s="1"/>
      <c r="B125" s="232"/>
      <c r="C125" s="233"/>
      <c r="D125" s="233"/>
      <c r="E125" s="234"/>
      <c r="F125" s="235"/>
      <c r="G125" s="236"/>
      <c r="H125" s="146"/>
      <c r="I125" s="366"/>
      <c r="J125" s="96" t="str">
        <f t="shared" si="18"/>
        <v/>
      </c>
      <c r="K125" s="285" t="str">
        <f t="shared" si="15"/>
        <v/>
      </c>
      <c r="L125" s="96" t="str">
        <f t="shared" si="16"/>
        <v/>
      </c>
      <c r="M125" s="147">
        <f t="shared" si="19"/>
        <v>0</v>
      </c>
      <c r="N125" s="147">
        <f t="shared" si="20"/>
        <v>0</v>
      </c>
      <c r="O125" s="148">
        <f t="shared" si="17"/>
        <v>0</v>
      </c>
      <c r="P125" s="6"/>
    </row>
    <row r="126" spans="1:16" x14ac:dyDescent="0.2">
      <c r="A126" s="1"/>
      <c r="B126" s="232"/>
      <c r="C126" s="233"/>
      <c r="D126" s="233"/>
      <c r="E126" s="234"/>
      <c r="F126" s="235"/>
      <c r="G126" s="236"/>
      <c r="H126" s="146"/>
      <c r="I126" s="366"/>
      <c r="J126" s="96" t="str">
        <f t="shared" si="18"/>
        <v/>
      </c>
      <c r="K126" s="285" t="str">
        <f t="shared" si="15"/>
        <v/>
      </c>
      <c r="L126" s="96" t="str">
        <f t="shared" si="16"/>
        <v/>
      </c>
      <c r="M126" s="147">
        <f t="shared" si="19"/>
        <v>0</v>
      </c>
      <c r="N126" s="147">
        <f t="shared" si="20"/>
        <v>0</v>
      </c>
      <c r="O126" s="148">
        <f t="shared" si="17"/>
        <v>0</v>
      </c>
      <c r="P126" s="6"/>
    </row>
    <row r="127" spans="1:16" x14ac:dyDescent="0.2">
      <c r="A127" s="1"/>
      <c r="B127" s="232"/>
      <c r="C127" s="233"/>
      <c r="D127" s="233"/>
      <c r="E127" s="234"/>
      <c r="F127" s="235"/>
      <c r="G127" s="236"/>
      <c r="H127" s="146"/>
      <c r="I127" s="366"/>
      <c r="J127" s="96" t="str">
        <f t="shared" si="18"/>
        <v/>
      </c>
      <c r="K127" s="285" t="str">
        <f t="shared" si="15"/>
        <v/>
      </c>
      <c r="L127" s="96" t="str">
        <f t="shared" si="16"/>
        <v/>
      </c>
      <c r="M127" s="147">
        <f t="shared" si="19"/>
        <v>0</v>
      </c>
      <c r="N127" s="147">
        <f t="shared" si="20"/>
        <v>0</v>
      </c>
      <c r="O127" s="148">
        <f t="shared" si="17"/>
        <v>0</v>
      </c>
      <c r="P127" s="6"/>
    </row>
    <row r="128" spans="1:16" x14ac:dyDescent="0.2">
      <c r="A128" s="1"/>
      <c r="B128" s="232"/>
      <c r="C128" s="233"/>
      <c r="D128" s="233"/>
      <c r="E128" s="234"/>
      <c r="F128" s="235"/>
      <c r="G128" s="236"/>
      <c r="H128" s="146"/>
      <c r="I128" s="366"/>
      <c r="J128" s="96" t="str">
        <f t="shared" si="18"/>
        <v/>
      </c>
      <c r="K128" s="285" t="str">
        <f t="shared" si="15"/>
        <v/>
      </c>
      <c r="L128" s="96" t="str">
        <f t="shared" si="16"/>
        <v/>
      </c>
      <c r="M128" s="147">
        <f t="shared" si="19"/>
        <v>0</v>
      </c>
      <c r="N128" s="147">
        <f t="shared" si="20"/>
        <v>0</v>
      </c>
      <c r="O128" s="148">
        <f t="shared" si="17"/>
        <v>0</v>
      </c>
      <c r="P128" s="6"/>
    </row>
    <row r="129" spans="1:16" x14ac:dyDescent="0.2">
      <c r="A129" s="1"/>
      <c r="B129" s="232"/>
      <c r="C129" s="233"/>
      <c r="D129" s="233"/>
      <c r="E129" s="234"/>
      <c r="F129" s="235"/>
      <c r="G129" s="236"/>
      <c r="H129" s="146"/>
      <c r="I129" s="366"/>
      <c r="J129" s="96" t="str">
        <f t="shared" si="18"/>
        <v/>
      </c>
      <c r="K129" s="285" t="str">
        <f t="shared" si="15"/>
        <v/>
      </c>
      <c r="L129" s="96" t="str">
        <f t="shared" si="16"/>
        <v/>
      </c>
      <c r="M129" s="147">
        <f t="shared" si="19"/>
        <v>0</v>
      </c>
      <c r="N129" s="147">
        <f t="shared" si="20"/>
        <v>0</v>
      </c>
      <c r="O129" s="148">
        <f t="shared" si="17"/>
        <v>0</v>
      </c>
      <c r="P129" s="6"/>
    </row>
    <row r="130" spans="1:16" x14ac:dyDescent="0.2">
      <c r="A130" s="1"/>
      <c r="B130" s="232"/>
      <c r="C130" s="233"/>
      <c r="D130" s="233"/>
      <c r="E130" s="234"/>
      <c r="F130" s="235"/>
      <c r="G130" s="236"/>
      <c r="H130" s="146"/>
      <c r="I130" s="366"/>
      <c r="J130" s="96" t="str">
        <f t="shared" si="18"/>
        <v/>
      </c>
      <c r="K130" s="285" t="str">
        <f t="shared" si="15"/>
        <v/>
      </c>
      <c r="L130" s="96" t="str">
        <f t="shared" si="16"/>
        <v/>
      </c>
      <c r="M130" s="147">
        <f t="shared" si="19"/>
        <v>0</v>
      </c>
      <c r="N130" s="147">
        <f t="shared" si="20"/>
        <v>0</v>
      </c>
      <c r="O130" s="148">
        <f t="shared" si="17"/>
        <v>0</v>
      </c>
      <c r="P130" s="6"/>
    </row>
    <row r="131" spans="1:16" x14ac:dyDescent="0.2">
      <c r="A131" s="1"/>
      <c r="B131" s="232"/>
      <c r="C131" s="233"/>
      <c r="D131" s="233"/>
      <c r="E131" s="234"/>
      <c r="F131" s="235"/>
      <c r="G131" s="236"/>
      <c r="H131" s="146"/>
      <c r="I131" s="366"/>
      <c r="J131" s="96" t="str">
        <f t="shared" si="18"/>
        <v/>
      </c>
      <c r="K131" s="285" t="str">
        <f t="shared" si="15"/>
        <v/>
      </c>
      <c r="L131" s="96" t="str">
        <f t="shared" si="16"/>
        <v/>
      </c>
      <c r="M131" s="147">
        <f t="shared" si="19"/>
        <v>0</v>
      </c>
      <c r="N131" s="147">
        <f t="shared" si="20"/>
        <v>0</v>
      </c>
      <c r="O131" s="148">
        <f t="shared" si="17"/>
        <v>0</v>
      </c>
      <c r="P131" s="6"/>
    </row>
    <row r="132" spans="1:16" x14ac:dyDescent="0.2">
      <c r="A132" s="1"/>
      <c r="B132" s="232"/>
      <c r="C132" s="233"/>
      <c r="D132" s="233"/>
      <c r="E132" s="234"/>
      <c r="F132" s="235"/>
      <c r="G132" s="236"/>
      <c r="H132" s="146"/>
      <c r="I132" s="366"/>
      <c r="J132" s="96" t="str">
        <f t="shared" si="18"/>
        <v/>
      </c>
      <c r="K132" s="285" t="str">
        <f t="shared" si="15"/>
        <v/>
      </c>
      <c r="L132" s="96" t="str">
        <f t="shared" si="16"/>
        <v/>
      </c>
      <c r="M132" s="147">
        <f t="shared" si="19"/>
        <v>0</v>
      </c>
      <c r="N132" s="147">
        <f t="shared" si="20"/>
        <v>0</v>
      </c>
      <c r="O132" s="148">
        <f t="shared" si="17"/>
        <v>0</v>
      </c>
      <c r="P132" s="6"/>
    </row>
    <row r="133" spans="1:16" x14ac:dyDescent="0.2">
      <c r="A133" s="1"/>
      <c r="B133" s="232"/>
      <c r="C133" s="233"/>
      <c r="D133" s="233"/>
      <c r="E133" s="234"/>
      <c r="F133" s="235"/>
      <c r="G133" s="236"/>
      <c r="H133" s="146"/>
      <c r="I133" s="366"/>
      <c r="J133" s="96" t="str">
        <f t="shared" si="18"/>
        <v/>
      </c>
      <c r="K133" s="285" t="str">
        <f t="shared" si="15"/>
        <v/>
      </c>
      <c r="L133" s="96" t="str">
        <f t="shared" si="16"/>
        <v/>
      </c>
      <c r="M133" s="147">
        <f t="shared" si="19"/>
        <v>0</v>
      </c>
      <c r="N133" s="147">
        <f t="shared" si="20"/>
        <v>0</v>
      </c>
      <c r="O133" s="148">
        <f t="shared" si="17"/>
        <v>0</v>
      </c>
      <c r="P133" s="6"/>
    </row>
    <row r="134" spans="1:16" x14ac:dyDescent="0.2">
      <c r="A134" s="1"/>
      <c r="B134" s="232"/>
      <c r="C134" s="233"/>
      <c r="D134" s="233"/>
      <c r="E134" s="234"/>
      <c r="F134" s="235"/>
      <c r="G134" s="236"/>
      <c r="H134" s="146"/>
      <c r="I134" s="366"/>
      <c r="J134" s="96" t="str">
        <f t="shared" si="18"/>
        <v/>
      </c>
      <c r="K134" s="285" t="str">
        <f t="shared" si="15"/>
        <v/>
      </c>
      <c r="L134" s="96" t="str">
        <f t="shared" si="16"/>
        <v/>
      </c>
      <c r="M134" s="147">
        <f t="shared" si="19"/>
        <v>0</v>
      </c>
      <c r="N134" s="147">
        <f t="shared" si="20"/>
        <v>0</v>
      </c>
      <c r="O134" s="148">
        <f t="shared" si="17"/>
        <v>0</v>
      </c>
      <c r="P134" s="6"/>
    </row>
    <row r="135" spans="1:16" x14ac:dyDescent="0.2">
      <c r="A135" s="1"/>
      <c r="B135" s="232"/>
      <c r="C135" s="233"/>
      <c r="D135" s="233"/>
      <c r="E135" s="234"/>
      <c r="F135" s="235"/>
      <c r="G135" s="236"/>
      <c r="H135" s="146"/>
      <c r="I135" s="366"/>
      <c r="J135" s="96" t="str">
        <f t="shared" si="18"/>
        <v/>
      </c>
      <c r="K135" s="285" t="str">
        <f t="shared" si="15"/>
        <v/>
      </c>
      <c r="L135" s="96" t="str">
        <f t="shared" si="16"/>
        <v/>
      </c>
      <c r="M135" s="147">
        <f t="shared" si="19"/>
        <v>0</v>
      </c>
      <c r="N135" s="147">
        <f t="shared" si="20"/>
        <v>0</v>
      </c>
      <c r="O135" s="148">
        <f t="shared" si="17"/>
        <v>0</v>
      </c>
      <c r="P135" s="6"/>
    </row>
    <row r="136" spans="1:16" x14ac:dyDescent="0.2">
      <c r="A136" s="1"/>
      <c r="B136" s="232"/>
      <c r="C136" s="233"/>
      <c r="D136" s="233"/>
      <c r="E136" s="234"/>
      <c r="F136" s="235"/>
      <c r="G136" s="236"/>
      <c r="H136" s="146"/>
      <c r="I136" s="366"/>
      <c r="J136" s="96" t="str">
        <f t="shared" si="18"/>
        <v/>
      </c>
      <c r="K136" s="285" t="str">
        <f t="shared" si="15"/>
        <v/>
      </c>
      <c r="L136" s="96" t="str">
        <f t="shared" si="16"/>
        <v/>
      </c>
      <c r="M136" s="147">
        <f t="shared" si="19"/>
        <v>0</v>
      </c>
      <c r="N136" s="147">
        <f t="shared" si="20"/>
        <v>0</v>
      </c>
      <c r="O136" s="148">
        <f t="shared" si="17"/>
        <v>0</v>
      </c>
      <c r="P136" s="6"/>
    </row>
    <row r="137" spans="1:16" x14ac:dyDescent="0.2">
      <c r="A137" s="1"/>
      <c r="B137" s="232"/>
      <c r="C137" s="233"/>
      <c r="D137" s="233"/>
      <c r="E137" s="234"/>
      <c r="F137" s="235"/>
      <c r="G137" s="236"/>
      <c r="H137" s="146"/>
      <c r="I137" s="366"/>
      <c r="J137" s="96" t="str">
        <f t="shared" si="18"/>
        <v/>
      </c>
      <c r="K137" s="285" t="str">
        <f t="shared" si="15"/>
        <v/>
      </c>
      <c r="L137" s="96" t="str">
        <f t="shared" si="16"/>
        <v/>
      </c>
      <c r="M137" s="147">
        <f t="shared" si="19"/>
        <v>0</v>
      </c>
      <c r="N137" s="147">
        <f t="shared" si="20"/>
        <v>0</v>
      </c>
      <c r="O137" s="148">
        <f t="shared" si="17"/>
        <v>0</v>
      </c>
      <c r="P137" s="6"/>
    </row>
    <row r="138" spans="1:16" x14ac:dyDescent="0.2">
      <c r="A138" s="1"/>
      <c r="B138" s="232"/>
      <c r="C138" s="233"/>
      <c r="D138" s="233"/>
      <c r="E138" s="234"/>
      <c r="F138" s="235"/>
      <c r="G138" s="236"/>
      <c r="H138" s="146"/>
      <c r="I138" s="366"/>
      <c r="J138" s="96" t="str">
        <f t="shared" si="18"/>
        <v/>
      </c>
      <c r="K138" s="285" t="str">
        <f t="shared" si="15"/>
        <v/>
      </c>
      <c r="L138" s="96" t="str">
        <f t="shared" si="16"/>
        <v/>
      </c>
      <c r="M138" s="147">
        <f t="shared" si="19"/>
        <v>0</v>
      </c>
      <c r="N138" s="147">
        <f t="shared" si="20"/>
        <v>0</v>
      </c>
      <c r="O138" s="148">
        <f t="shared" si="17"/>
        <v>0</v>
      </c>
      <c r="P138" s="6"/>
    </row>
    <row r="139" spans="1:16" x14ac:dyDescent="0.2">
      <c r="A139" s="1"/>
      <c r="B139" s="232"/>
      <c r="C139" s="233"/>
      <c r="D139" s="233"/>
      <c r="E139" s="234"/>
      <c r="F139" s="235"/>
      <c r="G139" s="236"/>
      <c r="H139" s="146"/>
      <c r="I139" s="366"/>
      <c r="J139" s="96" t="str">
        <f t="shared" si="18"/>
        <v/>
      </c>
      <c r="K139" s="285" t="str">
        <f t="shared" si="15"/>
        <v/>
      </c>
      <c r="L139" s="96" t="str">
        <f t="shared" si="16"/>
        <v/>
      </c>
      <c r="M139" s="147">
        <f t="shared" si="19"/>
        <v>0</v>
      </c>
      <c r="N139" s="147">
        <f t="shared" si="20"/>
        <v>0</v>
      </c>
      <c r="O139" s="148">
        <f t="shared" si="17"/>
        <v>0</v>
      </c>
      <c r="P139" s="6"/>
    </row>
    <row r="140" spans="1:16" x14ac:dyDescent="0.2">
      <c r="A140" s="1"/>
      <c r="B140" s="232"/>
      <c r="C140" s="233"/>
      <c r="D140" s="233"/>
      <c r="E140" s="234"/>
      <c r="F140" s="235"/>
      <c r="G140" s="236"/>
      <c r="H140" s="146"/>
      <c r="I140" s="366"/>
      <c r="J140" s="96" t="str">
        <f t="shared" si="18"/>
        <v/>
      </c>
      <c r="K140" s="285" t="str">
        <f t="shared" si="15"/>
        <v/>
      </c>
      <c r="L140" s="96" t="str">
        <f t="shared" si="16"/>
        <v/>
      </c>
      <c r="M140" s="147">
        <f t="shared" ref="M140:M171" si="21">IF(AND(I140="",J140&lt;&gt;""),J140,IF(AND(J140="",I140&lt;&gt;""),I140,(F140/100)*C140))</f>
        <v>0</v>
      </c>
      <c r="N140" s="147">
        <f t="shared" ref="N140:N171" si="22">IF(AND(K140="",L140&lt;&gt;""),L140,IF(AND(L140="",K140&lt;&gt;""),K140,(F140/100)*D140))</f>
        <v>0</v>
      </c>
      <c r="O140" s="148">
        <f t="shared" si="17"/>
        <v>0</v>
      </c>
      <c r="P140" s="6"/>
    </row>
    <row r="141" spans="1:16" x14ac:dyDescent="0.2">
      <c r="A141" s="1"/>
      <c r="B141" s="232"/>
      <c r="C141" s="233"/>
      <c r="D141" s="233"/>
      <c r="E141" s="234"/>
      <c r="F141" s="235"/>
      <c r="G141" s="236"/>
      <c r="H141" s="146"/>
      <c r="I141" s="366"/>
      <c r="J141" s="96" t="str">
        <f t="shared" si="18"/>
        <v/>
      </c>
      <c r="K141" s="285" t="str">
        <f t="shared" si="15"/>
        <v/>
      </c>
      <c r="L141" s="96" t="str">
        <f t="shared" si="16"/>
        <v/>
      </c>
      <c r="M141" s="147">
        <f t="shared" si="21"/>
        <v>0</v>
      </c>
      <c r="N141" s="147">
        <f t="shared" si="22"/>
        <v>0</v>
      </c>
      <c r="O141" s="148">
        <f t="shared" si="17"/>
        <v>0</v>
      </c>
      <c r="P141" s="6"/>
    </row>
    <row r="142" spans="1:16" x14ac:dyDescent="0.2">
      <c r="A142" s="1"/>
      <c r="B142" s="232"/>
      <c r="C142" s="233"/>
      <c r="D142" s="233"/>
      <c r="E142" s="234"/>
      <c r="F142" s="235"/>
      <c r="G142" s="236"/>
      <c r="H142" s="146"/>
      <c r="I142" s="366"/>
      <c r="J142" s="96" t="str">
        <f t="shared" si="18"/>
        <v/>
      </c>
      <c r="K142" s="285" t="str">
        <f t="shared" si="15"/>
        <v/>
      </c>
      <c r="L142" s="96" t="str">
        <f t="shared" si="16"/>
        <v/>
      </c>
      <c r="M142" s="147">
        <f t="shared" si="21"/>
        <v>0</v>
      </c>
      <c r="N142" s="147">
        <f t="shared" si="22"/>
        <v>0</v>
      </c>
      <c r="O142" s="148">
        <f t="shared" si="17"/>
        <v>0</v>
      </c>
      <c r="P142" s="6"/>
    </row>
    <row r="143" spans="1:16" x14ac:dyDescent="0.2">
      <c r="A143" s="1"/>
      <c r="B143" s="232"/>
      <c r="C143" s="233"/>
      <c r="D143" s="233"/>
      <c r="E143" s="234"/>
      <c r="F143" s="235"/>
      <c r="G143" s="236"/>
      <c r="H143" s="146"/>
      <c r="I143" s="366"/>
      <c r="J143" s="96" t="str">
        <f t="shared" si="18"/>
        <v/>
      </c>
      <c r="K143" s="285" t="str">
        <f t="shared" si="15"/>
        <v/>
      </c>
      <c r="L143" s="96" t="str">
        <f t="shared" si="16"/>
        <v/>
      </c>
      <c r="M143" s="147">
        <f t="shared" si="21"/>
        <v>0</v>
      </c>
      <c r="N143" s="147">
        <f t="shared" si="22"/>
        <v>0</v>
      </c>
      <c r="O143" s="148">
        <f t="shared" si="17"/>
        <v>0</v>
      </c>
      <c r="P143" s="6"/>
    </row>
    <row r="144" spans="1:16" x14ac:dyDescent="0.2">
      <c r="A144" s="1"/>
      <c r="B144" s="232"/>
      <c r="C144" s="233"/>
      <c r="D144" s="233"/>
      <c r="E144" s="234"/>
      <c r="F144" s="235"/>
      <c r="G144" s="236"/>
      <c r="H144" s="146"/>
      <c r="I144" s="366"/>
      <c r="J144" s="96" t="str">
        <f t="shared" si="18"/>
        <v/>
      </c>
      <c r="K144" s="285" t="str">
        <f t="shared" si="15"/>
        <v/>
      </c>
      <c r="L144" s="96" t="str">
        <f t="shared" si="16"/>
        <v/>
      </c>
      <c r="M144" s="147">
        <f t="shared" si="21"/>
        <v>0</v>
      </c>
      <c r="N144" s="147">
        <f t="shared" si="22"/>
        <v>0</v>
      </c>
      <c r="O144" s="148">
        <f t="shared" si="17"/>
        <v>0</v>
      </c>
      <c r="P144" s="6"/>
    </row>
    <row r="145" spans="1:16" x14ac:dyDescent="0.2">
      <c r="A145" s="1"/>
      <c r="B145" s="232"/>
      <c r="C145" s="233"/>
      <c r="D145" s="233"/>
      <c r="E145" s="234"/>
      <c r="F145" s="235"/>
      <c r="G145" s="236"/>
      <c r="H145" s="146"/>
      <c r="I145" s="366"/>
      <c r="J145" s="96" t="str">
        <f t="shared" si="18"/>
        <v/>
      </c>
      <c r="K145" s="285" t="str">
        <f t="shared" si="15"/>
        <v/>
      </c>
      <c r="L145" s="96" t="str">
        <f t="shared" si="16"/>
        <v/>
      </c>
      <c r="M145" s="147">
        <f t="shared" si="21"/>
        <v>0</v>
      </c>
      <c r="N145" s="147">
        <f t="shared" si="22"/>
        <v>0</v>
      </c>
      <c r="O145" s="148">
        <f t="shared" si="17"/>
        <v>0</v>
      </c>
      <c r="P145" s="6"/>
    </row>
    <row r="146" spans="1:16" x14ac:dyDescent="0.2">
      <c r="A146" s="1"/>
      <c r="B146" s="232"/>
      <c r="C146" s="233"/>
      <c r="D146" s="233"/>
      <c r="E146" s="234"/>
      <c r="F146" s="235"/>
      <c r="G146" s="236"/>
      <c r="H146" s="146"/>
      <c r="I146" s="366"/>
      <c r="J146" s="96" t="str">
        <f t="shared" si="18"/>
        <v/>
      </c>
      <c r="K146" s="285" t="str">
        <f t="shared" si="15"/>
        <v/>
      </c>
      <c r="L146" s="96" t="str">
        <f t="shared" si="16"/>
        <v/>
      </c>
      <c r="M146" s="147">
        <f t="shared" si="21"/>
        <v>0</v>
      </c>
      <c r="N146" s="147">
        <f t="shared" si="22"/>
        <v>0</v>
      </c>
      <c r="O146" s="148">
        <f t="shared" si="17"/>
        <v>0</v>
      </c>
      <c r="P146" s="6"/>
    </row>
    <row r="147" spans="1:16" x14ac:dyDescent="0.2">
      <c r="A147" s="1"/>
      <c r="B147" s="232"/>
      <c r="C147" s="233"/>
      <c r="D147" s="233"/>
      <c r="E147" s="234"/>
      <c r="F147" s="235"/>
      <c r="G147" s="236"/>
      <c r="H147" s="146"/>
      <c r="I147" s="366"/>
      <c r="J147" s="96" t="str">
        <f t="shared" si="18"/>
        <v/>
      </c>
      <c r="K147" s="285" t="str">
        <f t="shared" si="15"/>
        <v/>
      </c>
      <c r="L147" s="96" t="str">
        <f t="shared" si="16"/>
        <v/>
      </c>
      <c r="M147" s="147">
        <f t="shared" si="21"/>
        <v>0</v>
      </c>
      <c r="N147" s="147">
        <f t="shared" si="22"/>
        <v>0</v>
      </c>
      <c r="O147" s="148">
        <f t="shared" si="17"/>
        <v>0</v>
      </c>
      <c r="P147" s="6"/>
    </row>
    <row r="148" spans="1:16" x14ac:dyDescent="0.2">
      <c r="A148" s="1"/>
      <c r="B148" s="232"/>
      <c r="C148" s="233"/>
      <c r="D148" s="233"/>
      <c r="E148" s="234"/>
      <c r="F148" s="235"/>
      <c r="G148" s="236"/>
      <c r="H148" s="146"/>
      <c r="I148" s="366"/>
      <c r="J148" s="96" t="str">
        <f t="shared" si="18"/>
        <v/>
      </c>
      <c r="K148" s="285" t="str">
        <f t="shared" si="15"/>
        <v/>
      </c>
      <c r="L148" s="96" t="str">
        <f t="shared" si="16"/>
        <v/>
      </c>
      <c r="M148" s="147">
        <f t="shared" si="21"/>
        <v>0</v>
      </c>
      <c r="N148" s="147">
        <f t="shared" si="22"/>
        <v>0</v>
      </c>
      <c r="O148" s="148">
        <f t="shared" si="17"/>
        <v>0</v>
      </c>
      <c r="P148" s="6"/>
    </row>
    <row r="149" spans="1:16" x14ac:dyDescent="0.2">
      <c r="A149" s="1"/>
      <c r="B149" s="232"/>
      <c r="C149" s="233"/>
      <c r="D149" s="233"/>
      <c r="E149" s="234"/>
      <c r="F149" s="235"/>
      <c r="G149" s="236"/>
      <c r="H149" s="146"/>
      <c r="I149" s="366"/>
      <c r="J149" s="96" t="str">
        <f t="shared" si="18"/>
        <v/>
      </c>
      <c r="K149" s="285" t="str">
        <f t="shared" si="15"/>
        <v/>
      </c>
      <c r="L149" s="96" t="str">
        <f t="shared" si="16"/>
        <v/>
      </c>
      <c r="M149" s="147">
        <f t="shared" si="21"/>
        <v>0</v>
      </c>
      <c r="N149" s="147">
        <f t="shared" si="22"/>
        <v>0</v>
      </c>
      <c r="O149" s="148">
        <f t="shared" si="17"/>
        <v>0</v>
      </c>
      <c r="P149" s="6"/>
    </row>
    <row r="150" spans="1:16" x14ac:dyDescent="0.2">
      <c r="A150" s="1"/>
      <c r="B150" s="232"/>
      <c r="C150" s="233"/>
      <c r="D150" s="233"/>
      <c r="E150" s="234"/>
      <c r="F150" s="235"/>
      <c r="G150" s="236"/>
      <c r="H150" s="146"/>
      <c r="I150" s="366"/>
      <c r="J150" s="96" t="str">
        <f t="shared" si="18"/>
        <v/>
      </c>
      <c r="K150" s="285" t="str">
        <f t="shared" si="15"/>
        <v/>
      </c>
      <c r="L150" s="96" t="str">
        <f t="shared" si="16"/>
        <v/>
      </c>
      <c r="M150" s="147">
        <f t="shared" si="21"/>
        <v>0</v>
      </c>
      <c r="N150" s="147">
        <f t="shared" si="22"/>
        <v>0</v>
      </c>
      <c r="O150" s="148">
        <f t="shared" si="17"/>
        <v>0</v>
      </c>
      <c r="P150" s="6"/>
    </row>
    <row r="151" spans="1:16" x14ac:dyDescent="0.2">
      <c r="A151" s="1"/>
      <c r="B151" s="232"/>
      <c r="C151" s="233"/>
      <c r="D151" s="233"/>
      <c r="E151" s="234"/>
      <c r="F151" s="235"/>
      <c r="G151" s="236"/>
      <c r="H151" s="146"/>
      <c r="I151" s="366"/>
      <c r="J151" s="96" t="str">
        <f t="shared" si="18"/>
        <v/>
      </c>
      <c r="K151" s="285" t="str">
        <f t="shared" si="15"/>
        <v/>
      </c>
      <c r="L151" s="96" t="str">
        <f t="shared" si="16"/>
        <v/>
      </c>
      <c r="M151" s="147">
        <f t="shared" si="21"/>
        <v>0</v>
      </c>
      <c r="N151" s="147">
        <f t="shared" si="22"/>
        <v>0</v>
      </c>
      <c r="O151" s="148">
        <f t="shared" si="17"/>
        <v>0</v>
      </c>
      <c r="P151" s="6"/>
    </row>
    <row r="152" spans="1:16" x14ac:dyDescent="0.2">
      <c r="A152" s="1"/>
      <c r="B152" s="232"/>
      <c r="C152" s="233"/>
      <c r="D152" s="233"/>
      <c r="E152" s="234"/>
      <c r="F152" s="235"/>
      <c r="G152" s="236"/>
      <c r="H152" s="146"/>
      <c r="I152" s="366"/>
      <c r="J152" s="96" t="str">
        <f t="shared" si="18"/>
        <v/>
      </c>
      <c r="K152" s="285" t="str">
        <f t="shared" si="15"/>
        <v/>
      </c>
      <c r="L152" s="96" t="str">
        <f t="shared" si="16"/>
        <v/>
      </c>
      <c r="M152" s="147">
        <f t="shared" si="21"/>
        <v>0</v>
      </c>
      <c r="N152" s="147">
        <f t="shared" si="22"/>
        <v>0</v>
      </c>
      <c r="O152" s="148">
        <f t="shared" si="17"/>
        <v>0</v>
      </c>
      <c r="P152" s="6"/>
    </row>
    <row r="153" spans="1:16" x14ac:dyDescent="0.2">
      <c r="A153" s="1"/>
      <c r="B153" s="232"/>
      <c r="C153" s="233"/>
      <c r="D153" s="233"/>
      <c r="E153" s="234"/>
      <c r="F153" s="235"/>
      <c r="G153" s="236"/>
      <c r="H153" s="146"/>
      <c r="I153" s="366"/>
      <c r="J153" s="96" t="str">
        <f t="shared" ref="J153:J172" si="23">IF(G153="","",(G153+(C153*(F153/100))))</f>
        <v/>
      </c>
      <c r="K153" s="285" t="str">
        <f t="shared" ref="K153:K172" si="24">IF(H153="","",(IF(H153&gt;(D153*(F153/100)),H153,(D153*(F153/100)))))</f>
        <v/>
      </c>
      <c r="L153" s="96" t="str">
        <f t="shared" ref="L153:L172" si="25">IF(G153="","",(G153+(D153*(F153/100))))</f>
        <v/>
      </c>
      <c r="M153" s="147">
        <f t="shared" si="21"/>
        <v>0</v>
      </c>
      <c r="N153" s="147">
        <f t="shared" si="22"/>
        <v>0</v>
      </c>
      <c r="O153" s="148">
        <f t="shared" ref="O153:O184" si="26">IF(M153="","",SUM(M153,-N153))</f>
        <v>0</v>
      </c>
      <c r="P153" s="6"/>
    </row>
    <row r="154" spans="1:16" x14ac:dyDescent="0.2">
      <c r="A154" s="1"/>
      <c r="B154" s="232"/>
      <c r="C154" s="233"/>
      <c r="D154" s="233"/>
      <c r="E154" s="234"/>
      <c r="F154" s="235"/>
      <c r="G154" s="236"/>
      <c r="H154" s="146"/>
      <c r="I154" s="366"/>
      <c r="J154" s="96" t="str">
        <f t="shared" si="23"/>
        <v/>
      </c>
      <c r="K154" s="285" t="str">
        <f t="shared" si="24"/>
        <v/>
      </c>
      <c r="L154" s="96" t="str">
        <f t="shared" si="25"/>
        <v/>
      </c>
      <c r="M154" s="147">
        <f t="shared" si="21"/>
        <v>0</v>
      </c>
      <c r="N154" s="147">
        <f t="shared" si="22"/>
        <v>0</v>
      </c>
      <c r="O154" s="148">
        <f t="shared" si="26"/>
        <v>0</v>
      </c>
      <c r="P154" s="6"/>
    </row>
    <row r="155" spans="1:16" x14ac:dyDescent="0.2">
      <c r="A155" s="1"/>
      <c r="B155" s="232"/>
      <c r="C155" s="233"/>
      <c r="D155" s="233"/>
      <c r="E155" s="234"/>
      <c r="F155" s="235"/>
      <c r="G155" s="236"/>
      <c r="H155" s="146"/>
      <c r="I155" s="366"/>
      <c r="J155" s="96" t="str">
        <f t="shared" si="23"/>
        <v/>
      </c>
      <c r="K155" s="285" t="str">
        <f t="shared" si="24"/>
        <v/>
      </c>
      <c r="L155" s="96" t="str">
        <f t="shared" si="25"/>
        <v/>
      </c>
      <c r="M155" s="147">
        <f t="shared" si="21"/>
        <v>0</v>
      </c>
      <c r="N155" s="147">
        <f t="shared" si="22"/>
        <v>0</v>
      </c>
      <c r="O155" s="148">
        <f t="shared" si="26"/>
        <v>0</v>
      </c>
      <c r="P155" s="6"/>
    </row>
    <row r="156" spans="1:16" x14ac:dyDescent="0.2">
      <c r="A156" s="1"/>
      <c r="B156" s="232"/>
      <c r="C156" s="233"/>
      <c r="D156" s="233"/>
      <c r="E156" s="234"/>
      <c r="F156" s="235"/>
      <c r="G156" s="236"/>
      <c r="H156" s="146"/>
      <c r="I156" s="366"/>
      <c r="J156" s="96" t="str">
        <f t="shared" si="23"/>
        <v/>
      </c>
      <c r="K156" s="285" t="str">
        <f t="shared" si="24"/>
        <v/>
      </c>
      <c r="L156" s="96" t="str">
        <f t="shared" si="25"/>
        <v/>
      </c>
      <c r="M156" s="147">
        <f t="shared" si="21"/>
        <v>0</v>
      </c>
      <c r="N156" s="147">
        <f t="shared" si="22"/>
        <v>0</v>
      </c>
      <c r="O156" s="148">
        <f t="shared" si="26"/>
        <v>0</v>
      </c>
      <c r="P156" s="6"/>
    </row>
    <row r="157" spans="1:16" x14ac:dyDescent="0.2">
      <c r="A157" s="1"/>
      <c r="B157" s="232"/>
      <c r="C157" s="233"/>
      <c r="D157" s="233"/>
      <c r="E157" s="234"/>
      <c r="F157" s="235"/>
      <c r="G157" s="236"/>
      <c r="H157" s="146"/>
      <c r="I157" s="366"/>
      <c r="J157" s="96" t="str">
        <f t="shared" si="23"/>
        <v/>
      </c>
      <c r="K157" s="285" t="str">
        <f t="shared" si="24"/>
        <v/>
      </c>
      <c r="L157" s="96" t="str">
        <f t="shared" si="25"/>
        <v/>
      </c>
      <c r="M157" s="147">
        <f t="shared" si="21"/>
        <v>0</v>
      </c>
      <c r="N157" s="147">
        <f t="shared" si="22"/>
        <v>0</v>
      </c>
      <c r="O157" s="148">
        <f t="shared" si="26"/>
        <v>0</v>
      </c>
      <c r="P157" s="6"/>
    </row>
    <row r="158" spans="1:16" x14ac:dyDescent="0.2">
      <c r="A158" s="1"/>
      <c r="B158" s="232"/>
      <c r="C158" s="233"/>
      <c r="D158" s="233"/>
      <c r="E158" s="234"/>
      <c r="F158" s="235"/>
      <c r="G158" s="236"/>
      <c r="H158" s="146"/>
      <c r="I158" s="366"/>
      <c r="J158" s="96" t="str">
        <f t="shared" si="23"/>
        <v/>
      </c>
      <c r="K158" s="285" t="str">
        <f t="shared" si="24"/>
        <v/>
      </c>
      <c r="L158" s="96" t="str">
        <f t="shared" si="25"/>
        <v/>
      </c>
      <c r="M158" s="147">
        <f t="shared" si="21"/>
        <v>0</v>
      </c>
      <c r="N158" s="147">
        <f t="shared" si="22"/>
        <v>0</v>
      </c>
      <c r="O158" s="148">
        <f t="shared" si="26"/>
        <v>0</v>
      </c>
      <c r="P158" s="6"/>
    </row>
    <row r="159" spans="1:16" x14ac:dyDescent="0.2">
      <c r="A159" s="1"/>
      <c r="B159" s="232"/>
      <c r="C159" s="233"/>
      <c r="D159" s="233"/>
      <c r="E159" s="234"/>
      <c r="F159" s="235"/>
      <c r="G159" s="236"/>
      <c r="H159" s="146"/>
      <c r="I159" s="366"/>
      <c r="J159" s="96" t="str">
        <f t="shared" si="23"/>
        <v/>
      </c>
      <c r="K159" s="285" t="str">
        <f t="shared" si="24"/>
        <v/>
      </c>
      <c r="L159" s="96" t="str">
        <f t="shared" si="25"/>
        <v/>
      </c>
      <c r="M159" s="147">
        <f t="shared" si="21"/>
        <v>0</v>
      </c>
      <c r="N159" s="147">
        <f t="shared" si="22"/>
        <v>0</v>
      </c>
      <c r="O159" s="148">
        <f t="shared" si="26"/>
        <v>0</v>
      </c>
      <c r="P159" s="6"/>
    </row>
    <row r="160" spans="1:16" x14ac:dyDescent="0.2">
      <c r="A160" s="1"/>
      <c r="B160" s="232"/>
      <c r="C160" s="233"/>
      <c r="D160" s="233"/>
      <c r="E160" s="234"/>
      <c r="F160" s="235"/>
      <c r="G160" s="236"/>
      <c r="H160" s="146"/>
      <c r="I160" s="366"/>
      <c r="J160" s="96" t="str">
        <f t="shared" si="23"/>
        <v/>
      </c>
      <c r="K160" s="285" t="str">
        <f t="shared" si="24"/>
        <v/>
      </c>
      <c r="L160" s="96" t="str">
        <f t="shared" si="25"/>
        <v/>
      </c>
      <c r="M160" s="147">
        <f t="shared" si="21"/>
        <v>0</v>
      </c>
      <c r="N160" s="147">
        <f t="shared" si="22"/>
        <v>0</v>
      </c>
      <c r="O160" s="148">
        <f t="shared" si="26"/>
        <v>0</v>
      </c>
      <c r="P160" s="6"/>
    </row>
    <row r="161" spans="1:16" x14ac:dyDescent="0.2">
      <c r="A161" s="1"/>
      <c r="B161" s="232"/>
      <c r="C161" s="233"/>
      <c r="D161" s="233"/>
      <c r="E161" s="234"/>
      <c r="F161" s="235"/>
      <c r="G161" s="236"/>
      <c r="H161" s="146"/>
      <c r="I161" s="366"/>
      <c r="J161" s="96" t="str">
        <f t="shared" si="23"/>
        <v/>
      </c>
      <c r="K161" s="285" t="str">
        <f t="shared" si="24"/>
        <v/>
      </c>
      <c r="L161" s="96" t="str">
        <f t="shared" si="25"/>
        <v/>
      </c>
      <c r="M161" s="147">
        <f t="shared" si="21"/>
        <v>0</v>
      </c>
      <c r="N161" s="147">
        <f t="shared" si="22"/>
        <v>0</v>
      </c>
      <c r="O161" s="148">
        <f t="shared" si="26"/>
        <v>0</v>
      </c>
      <c r="P161" s="6"/>
    </row>
    <row r="162" spans="1:16" x14ac:dyDescent="0.2">
      <c r="A162" s="1"/>
      <c r="B162" s="232"/>
      <c r="C162" s="233"/>
      <c r="D162" s="233"/>
      <c r="E162" s="234"/>
      <c r="F162" s="235"/>
      <c r="G162" s="236"/>
      <c r="H162" s="146"/>
      <c r="I162" s="366"/>
      <c r="J162" s="96" t="str">
        <f t="shared" si="23"/>
        <v/>
      </c>
      <c r="K162" s="285" t="str">
        <f t="shared" si="24"/>
        <v/>
      </c>
      <c r="L162" s="96" t="str">
        <f t="shared" si="25"/>
        <v/>
      </c>
      <c r="M162" s="147">
        <f t="shared" si="21"/>
        <v>0</v>
      </c>
      <c r="N162" s="147">
        <f t="shared" si="22"/>
        <v>0</v>
      </c>
      <c r="O162" s="148">
        <f t="shared" si="26"/>
        <v>0</v>
      </c>
      <c r="P162" s="6"/>
    </row>
    <row r="163" spans="1:16" x14ac:dyDescent="0.2">
      <c r="A163" s="1"/>
      <c r="B163" s="232"/>
      <c r="C163" s="233"/>
      <c r="D163" s="233"/>
      <c r="E163" s="234"/>
      <c r="F163" s="235"/>
      <c r="G163" s="236"/>
      <c r="H163" s="146"/>
      <c r="I163" s="366"/>
      <c r="J163" s="96" t="str">
        <f t="shared" si="23"/>
        <v/>
      </c>
      <c r="K163" s="285" t="str">
        <f t="shared" si="24"/>
        <v/>
      </c>
      <c r="L163" s="96" t="str">
        <f t="shared" si="25"/>
        <v/>
      </c>
      <c r="M163" s="147">
        <f t="shared" si="21"/>
        <v>0</v>
      </c>
      <c r="N163" s="147">
        <f t="shared" si="22"/>
        <v>0</v>
      </c>
      <c r="O163" s="148">
        <f t="shared" si="26"/>
        <v>0</v>
      </c>
      <c r="P163" s="6"/>
    </row>
    <row r="164" spans="1:16" x14ac:dyDescent="0.2">
      <c r="A164" s="1"/>
      <c r="B164" s="232"/>
      <c r="C164" s="233"/>
      <c r="D164" s="233"/>
      <c r="E164" s="234"/>
      <c r="F164" s="235"/>
      <c r="G164" s="236"/>
      <c r="H164" s="146"/>
      <c r="I164" s="366"/>
      <c r="J164" s="96" t="str">
        <f t="shared" si="23"/>
        <v/>
      </c>
      <c r="K164" s="285" t="str">
        <f t="shared" si="24"/>
        <v/>
      </c>
      <c r="L164" s="96" t="str">
        <f t="shared" si="25"/>
        <v/>
      </c>
      <c r="M164" s="147">
        <f t="shared" si="21"/>
        <v>0</v>
      </c>
      <c r="N164" s="147">
        <f t="shared" si="22"/>
        <v>0</v>
      </c>
      <c r="O164" s="148">
        <f t="shared" si="26"/>
        <v>0</v>
      </c>
      <c r="P164" s="6"/>
    </row>
    <row r="165" spans="1:16" x14ac:dyDescent="0.2">
      <c r="A165" s="1"/>
      <c r="B165" s="232"/>
      <c r="C165" s="233"/>
      <c r="D165" s="233"/>
      <c r="E165" s="234"/>
      <c r="F165" s="235"/>
      <c r="G165" s="236"/>
      <c r="H165" s="146"/>
      <c r="I165" s="366"/>
      <c r="J165" s="96" t="str">
        <f t="shared" si="23"/>
        <v/>
      </c>
      <c r="K165" s="285" t="str">
        <f t="shared" si="24"/>
        <v/>
      </c>
      <c r="L165" s="96" t="str">
        <f t="shared" si="25"/>
        <v/>
      </c>
      <c r="M165" s="147">
        <f t="shared" si="21"/>
        <v>0</v>
      </c>
      <c r="N165" s="147">
        <f t="shared" si="22"/>
        <v>0</v>
      </c>
      <c r="O165" s="148">
        <f t="shared" si="26"/>
        <v>0</v>
      </c>
      <c r="P165" s="6"/>
    </row>
    <row r="166" spans="1:16" x14ac:dyDescent="0.2">
      <c r="A166" s="1"/>
      <c r="B166" s="232"/>
      <c r="C166" s="233"/>
      <c r="D166" s="233"/>
      <c r="E166" s="234"/>
      <c r="F166" s="235"/>
      <c r="G166" s="236"/>
      <c r="H166" s="146"/>
      <c r="I166" s="366"/>
      <c r="J166" s="96" t="str">
        <f t="shared" si="23"/>
        <v/>
      </c>
      <c r="K166" s="285" t="str">
        <f t="shared" si="24"/>
        <v/>
      </c>
      <c r="L166" s="96" t="str">
        <f t="shared" si="25"/>
        <v/>
      </c>
      <c r="M166" s="147">
        <f t="shared" si="21"/>
        <v>0</v>
      </c>
      <c r="N166" s="147">
        <f t="shared" si="22"/>
        <v>0</v>
      </c>
      <c r="O166" s="148">
        <f t="shared" si="26"/>
        <v>0</v>
      </c>
      <c r="P166" s="6"/>
    </row>
    <row r="167" spans="1:16" x14ac:dyDescent="0.2">
      <c r="A167" s="1"/>
      <c r="B167" s="232"/>
      <c r="C167" s="233"/>
      <c r="D167" s="233"/>
      <c r="E167" s="234"/>
      <c r="F167" s="235"/>
      <c r="G167" s="236"/>
      <c r="H167" s="146"/>
      <c r="I167" s="366"/>
      <c r="J167" s="96" t="str">
        <f t="shared" si="23"/>
        <v/>
      </c>
      <c r="K167" s="285" t="str">
        <f t="shared" si="24"/>
        <v/>
      </c>
      <c r="L167" s="96" t="str">
        <f t="shared" si="25"/>
        <v/>
      </c>
      <c r="M167" s="147">
        <f t="shared" si="21"/>
        <v>0</v>
      </c>
      <c r="N167" s="147">
        <f t="shared" si="22"/>
        <v>0</v>
      </c>
      <c r="O167" s="148">
        <f t="shared" si="26"/>
        <v>0</v>
      </c>
      <c r="P167" s="6"/>
    </row>
    <row r="168" spans="1:16" x14ac:dyDescent="0.2">
      <c r="A168" s="1"/>
      <c r="B168" s="232"/>
      <c r="C168" s="233"/>
      <c r="D168" s="233"/>
      <c r="E168" s="234"/>
      <c r="F168" s="235"/>
      <c r="G168" s="236"/>
      <c r="H168" s="146"/>
      <c r="I168" s="366"/>
      <c r="J168" s="96" t="str">
        <f t="shared" si="23"/>
        <v/>
      </c>
      <c r="K168" s="285" t="str">
        <f t="shared" si="24"/>
        <v/>
      </c>
      <c r="L168" s="96" t="str">
        <f t="shared" si="25"/>
        <v/>
      </c>
      <c r="M168" s="147">
        <f t="shared" si="21"/>
        <v>0</v>
      </c>
      <c r="N168" s="147">
        <f t="shared" si="22"/>
        <v>0</v>
      </c>
      <c r="O168" s="148">
        <f t="shared" si="26"/>
        <v>0</v>
      </c>
      <c r="P168" s="6"/>
    </row>
    <row r="169" spans="1:16" x14ac:dyDescent="0.2">
      <c r="A169" s="1"/>
      <c r="B169" s="232"/>
      <c r="C169" s="233"/>
      <c r="D169" s="233"/>
      <c r="E169" s="234"/>
      <c r="F169" s="235"/>
      <c r="G169" s="236"/>
      <c r="H169" s="146"/>
      <c r="I169" s="366"/>
      <c r="J169" s="96" t="str">
        <f t="shared" si="23"/>
        <v/>
      </c>
      <c r="K169" s="285" t="str">
        <f t="shared" si="24"/>
        <v/>
      </c>
      <c r="L169" s="96" t="str">
        <f t="shared" si="25"/>
        <v/>
      </c>
      <c r="M169" s="147">
        <f t="shared" si="21"/>
        <v>0</v>
      </c>
      <c r="N169" s="147">
        <f t="shared" si="22"/>
        <v>0</v>
      </c>
      <c r="O169" s="148">
        <f t="shared" si="26"/>
        <v>0</v>
      </c>
      <c r="P169" s="6"/>
    </row>
    <row r="170" spans="1:16" x14ac:dyDescent="0.2">
      <c r="A170" s="1"/>
      <c r="B170" s="232"/>
      <c r="C170" s="233"/>
      <c r="D170" s="233"/>
      <c r="E170" s="234"/>
      <c r="F170" s="235"/>
      <c r="G170" s="236"/>
      <c r="H170" s="146"/>
      <c r="I170" s="366"/>
      <c r="J170" s="96" t="str">
        <f t="shared" si="23"/>
        <v/>
      </c>
      <c r="K170" s="285" t="str">
        <f t="shared" si="24"/>
        <v/>
      </c>
      <c r="L170" s="96" t="str">
        <f t="shared" si="25"/>
        <v/>
      </c>
      <c r="M170" s="147">
        <f t="shared" si="21"/>
        <v>0</v>
      </c>
      <c r="N170" s="147">
        <f t="shared" si="22"/>
        <v>0</v>
      </c>
      <c r="O170" s="148">
        <f t="shared" si="26"/>
        <v>0</v>
      </c>
      <c r="P170" s="6"/>
    </row>
    <row r="171" spans="1:16" x14ac:dyDescent="0.2">
      <c r="A171" s="1"/>
      <c r="B171" s="232"/>
      <c r="C171" s="233"/>
      <c r="D171" s="233"/>
      <c r="E171" s="234"/>
      <c r="F171" s="235"/>
      <c r="G171" s="236"/>
      <c r="H171" s="146"/>
      <c r="I171" s="366"/>
      <c r="J171" s="96" t="str">
        <f t="shared" si="23"/>
        <v/>
      </c>
      <c r="K171" s="285" t="str">
        <f t="shared" si="24"/>
        <v/>
      </c>
      <c r="L171" s="96" t="str">
        <f t="shared" si="25"/>
        <v/>
      </c>
      <c r="M171" s="147">
        <f t="shared" si="21"/>
        <v>0</v>
      </c>
      <c r="N171" s="147">
        <f t="shared" si="22"/>
        <v>0</v>
      </c>
      <c r="O171" s="148">
        <f t="shared" si="26"/>
        <v>0</v>
      </c>
      <c r="P171" s="6"/>
    </row>
    <row r="172" spans="1:16" x14ac:dyDescent="0.2">
      <c r="A172" s="1"/>
      <c r="B172" s="232"/>
      <c r="C172" s="233"/>
      <c r="D172" s="233"/>
      <c r="E172" s="234"/>
      <c r="F172" s="235"/>
      <c r="G172" s="236"/>
      <c r="H172" s="146"/>
      <c r="I172" s="366"/>
      <c r="J172" s="96" t="str">
        <f t="shared" si="23"/>
        <v/>
      </c>
      <c r="K172" s="285" t="str">
        <f t="shared" si="24"/>
        <v/>
      </c>
      <c r="L172" s="96" t="str">
        <f t="shared" si="25"/>
        <v/>
      </c>
      <c r="M172" s="147">
        <f t="shared" ref="M172:M185" si="27">IF(AND(I172="",J172&lt;&gt;""),J172,IF(AND(J172="",I172&lt;&gt;""),I172,(F172/100)*C172))</f>
        <v>0</v>
      </c>
      <c r="N172" s="147">
        <f t="shared" ref="N172:N185" si="28">IF(AND(K172="",L172&lt;&gt;""),L172,IF(AND(L172="",K172&lt;&gt;""),K172,(F172/100)*D172))</f>
        <v>0</v>
      </c>
      <c r="O172" s="148">
        <f t="shared" si="26"/>
        <v>0</v>
      </c>
      <c r="P172" s="6"/>
    </row>
    <row r="173" spans="1:16" x14ac:dyDescent="0.2">
      <c r="A173" s="1"/>
      <c r="B173" s="232"/>
      <c r="C173" s="233"/>
      <c r="D173" s="233"/>
      <c r="E173" s="234"/>
      <c r="F173" s="235"/>
      <c r="G173" s="236"/>
      <c r="H173" s="146"/>
      <c r="I173" s="366" t="str">
        <f t="shared" ref="I173:I177" si="29">IF(H173="","",(IF(H173&gt;(C173*(F173/100)),H173,(C173*(F173/100)))))</f>
        <v/>
      </c>
      <c r="J173" s="96" t="str">
        <f t="shared" ref="J173:J185" si="30">IF(G173="","",(G173+(C173*(F173/100))))</f>
        <v/>
      </c>
      <c r="K173" s="284" t="str">
        <f t="shared" ref="K173:K177" si="31">IF(H173="","",(IF(H173&gt;(D173*(F173/100)),H173,(D173*(F173/100)))))</f>
        <v/>
      </c>
      <c r="L173" s="96" t="str">
        <f t="shared" ref="L173:L185" si="32">IF(G173="","",(G173+(D173*(F173/100))))</f>
        <v/>
      </c>
      <c r="M173" s="147">
        <f t="shared" si="27"/>
        <v>0</v>
      </c>
      <c r="N173" s="147">
        <f t="shared" si="28"/>
        <v>0</v>
      </c>
      <c r="O173" s="148">
        <f t="shared" si="26"/>
        <v>0</v>
      </c>
      <c r="P173" s="6"/>
    </row>
    <row r="174" spans="1:16" x14ac:dyDescent="0.2">
      <c r="A174" s="1"/>
      <c r="B174" s="232"/>
      <c r="C174" s="233"/>
      <c r="D174" s="233"/>
      <c r="E174" s="234"/>
      <c r="F174" s="235"/>
      <c r="G174" s="236"/>
      <c r="H174" s="146"/>
      <c r="I174" s="366" t="str">
        <f t="shared" si="29"/>
        <v/>
      </c>
      <c r="J174" s="96" t="str">
        <f t="shared" si="30"/>
        <v/>
      </c>
      <c r="K174" s="284" t="str">
        <f t="shared" si="31"/>
        <v/>
      </c>
      <c r="L174" s="96" t="str">
        <f t="shared" si="32"/>
        <v/>
      </c>
      <c r="M174" s="147">
        <f t="shared" si="27"/>
        <v>0</v>
      </c>
      <c r="N174" s="147">
        <f t="shared" si="28"/>
        <v>0</v>
      </c>
      <c r="O174" s="148">
        <f t="shared" si="26"/>
        <v>0</v>
      </c>
      <c r="P174" s="6"/>
    </row>
    <row r="175" spans="1:16" x14ac:dyDescent="0.2">
      <c r="A175" s="1"/>
      <c r="B175" s="232"/>
      <c r="C175" s="233"/>
      <c r="D175" s="233"/>
      <c r="E175" s="234"/>
      <c r="F175" s="235"/>
      <c r="G175" s="236"/>
      <c r="H175" s="146"/>
      <c r="I175" s="366" t="str">
        <f t="shared" si="29"/>
        <v/>
      </c>
      <c r="J175" s="96" t="str">
        <f t="shared" si="30"/>
        <v/>
      </c>
      <c r="K175" s="284" t="str">
        <f t="shared" si="31"/>
        <v/>
      </c>
      <c r="L175" s="96" t="str">
        <f t="shared" si="32"/>
        <v/>
      </c>
      <c r="M175" s="147">
        <f t="shared" si="27"/>
        <v>0</v>
      </c>
      <c r="N175" s="147">
        <f t="shared" si="28"/>
        <v>0</v>
      </c>
      <c r="O175" s="148">
        <f t="shared" si="26"/>
        <v>0</v>
      </c>
      <c r="P175" s="6"/>
    </row>
    <row r="176" spans="1:16" x14ac:dyDescent="0.2">
      <c r="A176" s="1"/>
      <c r="B176" s="232"/>
      <c r="C176" s="233"/>
      <c r="D176" s="233"/>
      <c r="E176" s="234"/>
      <c r="F176" s="235"/>
      <c r="G176" s="236"/>
      <c r="H176" s="146"/>
      <c r="I176" s="366" t="str">
        <f t="shared" si="29"/>
        <v/>
      </c>
      <c r="J176" s="96" t="str">
        <f t="shared" si="30"/>
        <v/>
      </c>
      <c r="K176" s="284" t="str">
        <f t="shared" si="31"/>
        <v/>
      </c>
      <c r="L176" s="96" t="str">
        <f t="shared" si="32"/>
        <v/>
      </c>
      <c r="M176" s="147">
        <f t="shared" si="27"/>
        <v>0</v>
      </c>
      <c r="N176" s="147">
        <f t="shared" si="28"/>
        <v>0</v>
      </c>
      <c r="O176" s="148">
        <f t="shared" si="26"/>
        <v>0</v>
      </c>
      <c r="P176" s="6"/>
    </row>
    <row r="177" spans="1:17" x14ac:dyDescent="0.2">
      <c r="A177" s="1"/>
      <c r="B177" s="232"/>
      <c r="C177" s="233"/>
      <c r="D177" s="233"/>
      <c r="E177" s="234"/>
      <c r="F177" s="235"/>
      <c r="G177" s="236"/>
      <c r="H177" s="146"/>
      <c r="I177" s="366" t="str">
        <f t="shared" si="29"/>
        <v/>
      </c>
      <c r="J177" s="96" t="str">
        <f t="shared" si="30"/>
        <v/>
      </c>
      <c r="K177" s="284" t="str">
        <f t="shared" si="31"/>
        <v/>
      </c>
      <c r="L177" s="96" t="str">
        <f t="shared" si="32"/>
        <v/>
      </c>
      <c r="M177" s="147">
        <f t="shared" si="27"/>
        <v>0</v>
      </c>
      <c r="N177" s="147">
        <f t="shared" si="28"/>
        <v>0</v>
      </c>
      <c r="O177" s="148">
        <f t="shared" si="26"/>
        <v>0</v>
      </c>
      <c r="P177" s="6"/>
    </row>
    <row r="178" spans="1:17" x14ac:dyDescent="0.2">
      <c r="A178" s="1"/>
      <c r="B178" s="232"/>
      <c r="C178" s="233"/>
      <c r="D178" s="233"/>
      <c r="E178" s="234"/>
      <c r="F178" s="235"/>
      <c r="G178" s="236"/>
      <c r="H178" s="146"/>
      <c r="I178" s="366" t="str">
        <f>IF(H178="","",(IF(H178&gt;(C178*(F178/100)),H178,(C178*(F178/100)))))</f>
        <v/>
      </c>
      <c r="J178" s="96" t="str">
        <f t="shared" si="30"/>
        <v/>
      </c>
      <c r="K178" s="284" t="str">
        <f>IF(H178="","",(IF(H178&gt;(D178*(F178/100)),H178,(D178*(F178/100)))))</f>
        <v/>
      </c>
      <c r="L178" s="96" t="str">
        <f t="shared" si="32"/>
        <v/>
      </c>
      <c r="M178" s="147">
        <f t="shared" si="27"/>
        <v>0</v>
      </c>
      <c r="N178" s="147">
        <f t="shared" si="28"/>
        <v>0</v>
      </c>
      <c r="O178" s="148">
        <f t="shared" si="26"/>
        <v>0</v>
      </c>
      <c r="P178" s="6"/>
    </row>
    <row r="179" spans="1:17" x14ac:dyDescent="0.2">
      <c r="A179" s="1"/>
      <c r="B179" s="232"/>
      <c r="C179" s="233"/>
      <c r="D179" s="233"/>
      <c r="E179" s="234"/>
      <c r="F179" s="235"/>
      <c r="G179" s="236"/>
      <c r="H179" s="146"/>
      <c r="I179" s="366" t="str">
        <f>IF(H179="","",(IF(H179&gt;(C179*(F179/100)),H179,(C179*(F179/100)))))</f>
        <v/>
      </c>
      <c r="J179" s="96" t="str">
        <f t="shared" si="30"/>
        <v/>
      </c>
      <c r="K179" s="284" t="str">
        <f>IF(H179="","",(IF(H179&gt;(D179*(F179/100)),H179,(D179*(F179/100)))))</f>
        <v/>
      </c>
      <c r="L179" s="96" t="str">
        <f t="shared" si="32"/>
        <v/>
      </c>
      <c r="M179" s="147">
        <f t="shared" si="27"/>
        <v>0</v>
      </c>
      <c r="N179" s="147">
        <f t="shared" si="28"/>
        <v>0</v>
      </c>
      <c r="O179" s="148">
        <f t="shared" si="26"/>
        <v>0</v>
      </c>
      <c r="P179" s="6"/>
    </row>
    <row r="180" spans="1:17" x14ac:dyDescent="0.2">
      <c r="A180" s="1"/>
      <c r="B180" s="232"/>
      <c r="C180" s="233"/>
      <c r="D180" s="233"/>
      <c r="E180" s="234"/>
      <c r="F180" s="235"/>
      <c r="G180" s="236"/>
      <c r="H180" s="146"/>
      <c r="I180" s="366" t="str">
        <f>IF(H180="","",(IF(H180&gt;(C180*(F180/100)),H180,(C180*(F180/100)))))</f>
        <v/>
      </c>
      <c r="J180" s="96" t="str">
        <f t="shared" si="30"/>
        <v/>
      </c>
      <c r="K180" s="284" t="str">
        <f>IF(H180="","",(IF(H180&gt;(D180*(F180/100)),H180,(D180*(F180/100)))))</f>
        <v/>
      </c>
      <c r="L180" s="96" t="str">
        <f t="shared" si="32"/>
        <v/>
      </c>
      <c r="M180" s="147">
        <f t="shared" si="27"/>
        <v>0</v>
      </c>
      <c r="N180" s="147">
        <f t="shared" si="28"/>
        <v>0</v>
      </c>
      <c r="O180" s="148">
        <f t="shared" si="26"/>
        <v>0</v>
      </c>
      <c r="P180" s="6"/>
    </row>
    <row r="181" spans="1:17" x14ac:dyDescent="0.2">
      <c r="A181" s="1"/>
      <c r="B181" s="232"/>
      <c r="C181" s="233"/>
      <c r="D181" s="233"/>
      <c r="E181" s="234"/>
      <c r="F181" s="235"/>
      <c r="G181" s="236"/>
      <c r="H181" s="146"/>
      <c r="I181" s="366" t="str">
        <f>IF(H181="","",(IF(H181&gt;(C181*(F181/100)),H181,(C181*(F181/100)))))</f>
        <v/>
      </c>
      <c r="J181" s="96" t="str">
        <f t="shared" si="30"/>
        <v/>
      </c>
      <c r="K181" s="284" t="str">
        <f>IF(H181="","",(IF(H181&gt;(D181*(F181/100)),H181,(D181*(F181/100)))))</f>
        <v/>
      </c>
      <c r="L181" s="96" t="str">
        <f t="shared" si="32"/>
        <v/>
      </c>
      <c r="M181" s="147">
        <f t="shared" si="27"/>
        <v>0</v>
      </c>
      <c r="N181" s="147">
        <f t="shared" si="28"/>
        <v>0</v>
      </c>
      <c r="O181" s="148">
        <f t="shared" si="26"/>
        <v>0</v>
      </c>
      <c r="P181" s="6"/>
    </row>
    <row r="182" spans="1:17" x14ac:dyDescent="0.2">
      <c r="A182" s="1"/>
      <c r="B182" s="232"/>
      <c r="C182" s="233"/>
      <c r="D182" s="233"/>
      <c r="E182" s="234"/>
      <c r="F182" s="235"/>
      <c r="G182" s="236"/>
      <c r="H182" s="146"/>
      <c r="I182" s="366" t="str">
        <f t="shared" ref="I182:I185" si="33">IF(H182="","",(IF(H182&gt;(C182*(F182/100)),H182,(C182*(F182/100)))))</f>
        <v/>
      </c>
      <c r="J182" s="96" t="str">
        <f t="shared" si="30"/>
        <v/>
      </c>
      <c r="K182" s="284" t="str">
        <f t="shared" ref="K182:K185" si="34">IF(H182="","",(IF(H182&gt;(D182*(F182/100)),H182,(D182*(F182/100)))))</f>
        <v/>
      </c>
      <c r="L182" s="96" t="str">
        <f t="shared" si="32"/>
        <v/>
      </c>
      <c r="M182" s="147">
        <f t="shared" si="27"/>
        <v>0</v>
      </c>
      <c r="N182" s="147">
        <f t="shared" si="28"/>
        <v>0</v>
      </c>
      <c r="O182" s="148">
        <f t="shared" si="26"/>
        <v>0</v>
      </c>
      <c r="P182" s="6"/>
    </row>
    <row r="183" spans="1:17" x14ac:dyDescent="0.2">
      <c r="A183" s="1"/>
      <c r="B183" s="232"/>
      <c r="C183" s="233"/>
      <c r="D183" s="233"/>
      <c r="E183" s="234"/>
      <c r="F183" s="235"/>
      <c r="G183" s="236"/>
      <c r="H183" s="146"/>
      <c r="I183" s="366" t="str">
        <f t="shared" si="33"/>
        <v/>
      </c>
      <c r="J183" s="96" t="str">
        <f t="shared" si="30"/>
        <v/>
      </c>
      <c r="K183" s="284" t="str">
        <f t="shared" si="34"/>
        <v/>
      </c>
      <c r="L183" s="96" t="str">
        <f t="shared" si="32"/>
        <v/>
      </c>
      <c r="M183" s="147">
        <f t="shared" si="27"/>
        <v>0</v>
      </c>
      <c r="N183" s="147">
        <f t="shared" si="28"/>
        <v>0</v>
      </c>
      <c r="O183" s="148">
        <f t="shared" si="26"/>
        <v>0</v>
      </c>
      <c r="P183" s="6"/>
    </row>
    <row r="184" spans="1:17" x14ac:dyDescent="0.2">
      <c r="A184" s="1"/>
      <c r="B184" s="232"/>
      <c r="C184" s="233"/>
      <c r="D184" s="233"/>
      <c r="E184" s="234"/>
      <c r="F184" s="235"/>
      <c r="G184" s="236"/>
      <c r="H184" s="146"/>
      <c r="I184" s="366" t="str">
        <f t="shared" si="33"/>
        <v/>
      </c>
      <c r="J184" s="96" t="str">
        <f t="shared" si="30"/>
        <v/>
      </c>
      <c r="K184" s="284" t="str">
        <f t="shared" si="34"/>
        <v/>
      </c>
      <c r="L184" s="96" t="str">
        <f t="shared" si="32"/>
        <v/>
      </c>
      <c r="M184" s="147">
        <f t="shared" si="27"/>
        <v>0</v>
      </c>
      <c r="N184" s="147">
        <f t="shared" si="28"/>
        <v>0</v>
      </c>
      <c r="O184" s="148">
        <f t="shared" si="26"/>
        <v>0</v>
      </c>
      <c r="P184" s="6"/>
    </row>
    <row r="185" spans="1:17" x14ac:dyDescent="0.2">
      <c r="A185" s="1"/>
      <c r="B185" s="232"/>
      <c r="C185" s="233"/>
      <c r="D185" s="233"/>
      <c r="E185" s="234"/>
      <c r="F185" s="235"/>
      <c r="G185" s="236"/>
      <c r="H185" s="146"/>
      <c r="I185" s="366" t="str">
        <f t="shared" si="33"/>
        <v/>
      </c>
      <c r="J185" s="96" t="str">
        <f t="shared" si="30"/>
        <v/>
      </c>
      <c r="K185" s="284" t="str">
        <f t="shared" si="34"/>
        <v/>
      </c>
      <c r="L185" s="96" t="str">
        <f t="shared" si="32"/>
        <v/>
      </c>
      <c r="M185" s="147">
        <f t="shared" si="27"/>
        <v>0</v>
      </c>
      <c r="N185" s="147">
        <f t="shared" si="28"/>
        <v>0</v>
      </c>
      <c r="O185" s="148">
        <f t="shared" ref="O185" si="35">IF(M185="","",SUM(M185,-N185))</f>
        <v>0</v>
      </c>
      <c r="P185" s="6"/>
    </row>
    <row r="186" spans="1:17" x14ac:dyDescent="0.2">
      <c r="A186" s="1"/>
      <c r="B186" s="17" t="s">
        <v>387</v>
      </c>
      <c r="C186" s="114">
        <f>SUM(C15:C185)</f>
        <v>0</v>
      </c>
      <c r="D186" s="114">
        <f>SUM(D15:D185)</f>
        <v>0</v>
      </c>
      <c r="E186" s="95"/>
      <c r="F186" s="18"/>
      <c r="G186" s="577" t="s">
        <v>664</v>
      </c>
      <c r="H186" s="578"/>
      <c r="I186" s="578"/>
      <c r="J186" s="578"/>
      <c r="K186" s="578"/>
      <c r="L186" s="578"/>
      <c r="M186" s="578"/>
      <c r="N186" s="579"/>
      <c r="O186" s="114">
        <f>SUM(O15:O185)</f>
        <v>0</v>
      </c>
      <c r="P186" s="6"/>
    </row>
    <row r="187" spans="1:17" ht="9" customHeight="1" x14ac:dyDescent="0.2">
      <c r="A187" s="1"/>
      <c r="B187" s="17"/>
      <c r="C187" s="3"/>
      <c r="D187" s="3"/>
      <c r="E187" s="3"/>
      <c r="F187" s="18"/>
      <c r="G187" s="3"/>
      <c r="H187" s="3"/>
      <c r="I187" s="13"/>
      <c r="J187" s="13"/>
      <c r="K187" s="13"/>
      <c r="L187" s="13"/>
      <c r="M187" s="3"/>
      <c r="N187" s="38"/>
      <c r="O187" s="38"/>
      <c r="P187" s="6"/>
    </row>
    <row r="188" spans="1:17" ht="14.25" customHeight="1" x14ac:dyDescent="0.2">
      <c r="A188" s="88"/>
      <c r="B188" s="580" t="s">
        <v>388</v>
      </c>
      <c r="C188" s="581"/>
      <c r="D188" s="581"/>
      <c r="E188" s="581"/>
      <c r="F188" s="581"/>
      <c r="G188" s="581"/>
      <c r="H188" s="581"/>
      <c r="I188" s="581"/>
      <c r="J188" s="581"/>
      <c r="K188" s="581"/>
      <c r="L188" s="581"/>
      <c r="M188" s="581"/>
      <c r="N188" s="581"/>
      <c r="O188" s="581"/>
      <c r="P188" s="47"/>
    </row>
    <row r="189" spans="1:17" ht="21" customHeight="1" x14ac:dyDescent="0.2">
      <c r="A189" s="89"/>
      <c r="B189" s="15" t="s">
        <v>389</v>
      </c>
      <c r="C189" s="90"/>
      <c r="D189" s="90"/>
      <c r="E189" s="90"/>
      <c r="F189" s="90"/>
      <c r="G189" s="90"/>
      <c r="H189" s="90"/>
      <c r="I189" s="91"/>
      <c r="J189" s="91"/>
      <c r="K189" s="91"/>
      <c r="L189" s="91"/>
      <c r="M189" s="90"/>
      <c r="N189" s="92"/>
      <c r="O189" s="90"/>
      <c r="P189" s="93"/>
      <c r="Q189" s="94"/>
    </row>
  </sheetData>
  <sheetProtection algorithmName="SHA-512" hashValue="eIFcs8Z+gQH5UpQoVLpz0QyRlMSDyvWASrsGDAF0pkb0SjSNtiTlACKDyr0eKMFIXqc9KpJmBUgsr6ZfVf9nYQ==" saltValue="r0mLtxDN+1ApdZy5wTtndw==" spinCount="100000" sheet="1" objects="1" scenarios="1"/>
  <mergeCells count="3">
    <mergeCell ref="G186:N186"/>
    <mergeCell ref="B188:O188"/>
    <mergeCell ref="B2:F2"/>
  </mergeCells>
  <phoneticPr fontId="0" type="noConversion"/>
  <dataValidations xWindow="298" yWindow="622" count="2">
    <dataValidation type="whole" operator="greaterThan" allowBlank="1" showInputMessage="1" showErrorMessage="1" errorTitle="Data Entry Error" error="This value must be greater than zero." promptTitle="Note:" prompt="This value cannot be zero." sqref="D15:D185" xr:uid="{00000000-0002-0000-0B00-000000000000}">
      <formula1>0</formula1>
    </dataValidation>
    <dataValidation allowBlank="1" showInputMessage="1" showErrorMessage="1" prompt="Income identified in this Schedule can only be used this year._x000a__x000a_Only include the amount of income to be utilised that offsets a potential excess._x000a__x000a_Income not used can not be carried forward as it will be deducted from Schedule 3 next year." sqref="B15:B185" xr:uid="{00000000-0002-0000-0B00-000001000000}"/>
  </dataValidations>
  <printOptions horizontalCentered="1"/>
  <pageMargins left="0.35433070866141736" right="0.35433070866141736" top="0.39370078740157483" bottom="0.31496062992125984" header="0.19685039370078741" footer="0.39370078740157483"/>
  <pageSetup paperSize="9" scale="60" fitToHeight="2"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pageSetUpPr fitToPage="1"/>
  </sheetPr>
  <dimension ref="A1:L63"/>
  <sheetViews>
    <sheetView zoomScale="91" zoomScaleNormal="91" workbookViewId="0">
      <selection activeCell="B2" sqref="B2"/>
    </sheetView>
  </sheetViews>
  <sheetFormatPr defaultRowHeight="12.75" x14ac:dyDescent="0.2"/>
  <cols>
    <col min="1" max="1" width="2.42578125" customWidth="1"/>
    <col min="2" max="2" width="12" customWidth="1"/>
    <col min="12" max="12" width="6.28515625" customWidth="1"/>
  </cols>
  <sheetData>
    <row r="1" spans="1:12" ht="12" customHeight="1" x14ac:dyDescent="0.2">
      <c r="A1" s="242"/>
      <c r="B1" s="4"/>
      <c r="C1" s="4"/>
      <c r="D1" s="4"/>
      <c r="E1" s="4"/>
      <c r="F1" s="4"/>
      <c r="G1" s="4"/>
      <c r="H1" s="4"/>
      <c r="I1" s="4"/>
      <c r="J1" s="4"/>
      <c r="K1" s="4"/>
      <c r="L1" s="5"/>
    </row>
    <row r="2" spans="1:12" ht="23.25" customHeight="1" x14ac:dyDescent="0.3">
      <c r="A2" s="1"/>
      <c r="B2" s="186" t="s">
        <v>792</v>
      </c>
      <c r="C2" s="3"/>
      <c r="D2" s="3"/>
      <c r="E2" s="3"/>
      <c r="F2" s="3"/>
      <c r="G2" s="3"/>
      <c r="H2" s="3"/>
      <c r="I2" s="3"/>
      <c r="J2" s="3"/>
      <c r="K2" s="3"/>
      <c r="L2" s="6"/>
    </row>
    <row r="3" spans="1:12" ht="15" customHeight="1" x14ac:dyDescent="0.2">
      <c r="A3" s="1"/>
      <c r="B3" s="3"/>
      <c r="C3" s="3"/>
      <c r="D3" s="3"/>
      <c r="E3" s="3"/>
      <c r="F3" s="3"/>
      <c r="G3" s="3"/>
      <c r="H3" s="3"/>
      <c r="I3" s="3"/>
      <c r="J3" s="3"/>
      <c r="K3" s="3"/>
      <c r="L3" s="6"/>
    </row>
    <row r="4" spans="1:12" ht="15" customHeight="1" x14ac:dyDescent="0.25">
      <c r="A4" s="1"/>
      <c r="B4" s="185" t="s">
        <v>800</v>
      </c>
      <c r="C4" s="3"/>
      <c r="D4" s="3"/>
      <c r="E4" s="3"/>
      <c r="F4" s="3"/>
      <c r="G4" s="3"/>
      <c r="H4" s="3"/>
      <c r="I4" s="3"/>
      <c r="J4" s="3"/>
      <c r="K4" s="3"/>
      <c r="L4" s="6"/>
    </row>
    <row r="5" spans="1:12" ht="15" customHeight="1" x14ac:dyDescent="0.2">
      <c r="A5" s="1"/>
      <c r="B5" s="160"/>
      <c r="C5" s="160"/>
      <c r="D5" s="160"/>
      <c r="E5" s="160"/>
      <c r="F5" s="160"/>
      <c r="G5" s="160"/>
      <c r="H5" s="160"/>
      <c r="I5" s="160"/>
      <c r="J5" s="160"/>
      <c r="K5" s="160"/>
      <c r="L5" s="6"/>
    </row>
    <row r="6" spans="1:12" ht="15" customHeight="1" x14ac:dyDescent="0.25">
      <c r="A6" s="1"/>
      <c r="B6" s="48" t="s">
        <v>322</v>
      </c>
      <c r="C6" s="160" t="s">
        <v>793</v>
      </c>
      <c r="D6" s="160"/>
      <c r="E6" s="160"/>
      <c r="F6" s="160"/>
      <c r="G6" s="160"/>
      <c r="H6" s="160"/>
      <c r="I6" s="160"/>
      <c r="J6" s="160"/>
      <c r="K6" s="160"/>
      <c r="L6" s="6"/>
    </row>
    <row r="7" spans="1:12" ht="15" customHeight="1" x14ac:dyDescent="0.25">
      <c r="A7" s="1"/>
      <c r="B7" s="48"/>
      <c r="C7" s="160" t="s">
        <v>390</v>
      </c>
      <c r="D7" s="160"/>
      <c r="E7" s="160"/>
      <c r="F7" s="160"/>
      <c r="G7" s="160"/>
      <c r="H7" s="160"/>
      <c r="I7" s="160"/>
      <c r="J7" s="160"/>
      <c r="K7" s="160"/>
      <c r="L7" s="6"/>
    </row>
    <row r="8" spans="1:12" ht="15" customHeight="1" x14ac:dyDescent="0.25">
      <c r="A8" s="1"/>
      <c r="B8" s="48"/>
      <c r="C8" s="160"/>
      <c r="D8" s="160"/>
      <c r="E8" s="160"/>
      <c r="F8" s="160"/>
      <c r="G8" s="160"/>
      <c r="H8" s="160"/>
      <c r="I8" s="160"/>
      <c r="J8" s="160"/>
      <c r="K8" s="160"/>
      <c r="L8" s="6"/>
    </row>
    <row r="9" spans="1:12" ht="15" customHeight="1" x14ac:dyDescent="0.25">
      <c r="A9" s="1"/>
      <c r="B9" s="48" t="s">
        <v>207</v>
      </c>
      <c r="C9" s="160"/>
      <c r="D9" s="160"/>
      <c r="E9" s="160"/>
      <c r="F9" s="160"/>
      <c r="G9" s="160"/>
      <c r="H9" s="160"/>
      <c r="I9" s="160"/>
      <c r="J9" s="160"/>
      <c r="K9" s="160"/>
      <c r="L9" s="6"/>
    </row>
    <row r="10" spans="1:12" ht="15" customHeight="1" x14ac:dyDescent="0.2">
      <c r="A10" s="1"/>
      <c r="B10" s="187" t="s">
        <v>208</v>
      </c>
      <c r="C10" s="160" t="s">
        <v>391</v>
      </c>
      <c r="D10" s="160"/>
      <c r="E10" s="160"/>
      <c r="F10" s="160"/>
      <c r="G10" s="160"/>
      <c r="H10" s="160"/>
      <c r="I10" s="160"/>
      <c r="J10" s="160"/>
      <c r="K10" s="160"/>
      <c r="L10" s="6"/>
    </row>
    <row r="11" spans="1:12" ht="15" customHeight="1" x14ac:dyDescent="0.2">
      <c r="A11" s="1"/>
      <c r="B11" s="160"/>
      <c r="C11" s="160" t="s">
        <v>392</v>
      </c>
      <c r="D11" s="160"/>
      <c r="E11" s="160"/>
      <c r="F11" s="160"/>
      <c r="G11" s="160"/>
      <c r="H11" s="160"/>
      <c r="I11" s="160"/>
      <c r="J11" s="160"/>
      <c r="K11" s="160"/>
      <c r="L11" s="6"/>
    </row>
    <row r="12" spans="1:12" ht="15" customHeight="1" x14ac:dyDescent="0.2">
      <c r="A12" s="1"/>
      <c r="B12" s="160"/>
      <c r="C12" s="160"/>
      <c r="D12" s="160"/>
      <c r="E12" s="160"/>
      <c r="F12" s="160"/>
      <c r="G12" s="160"/>
      <c r="H12" s="160"/>
      <c r="I12" s="160"/>
      <c r="J12" s="160"/>
      <c r="K12" s="160"/>
      <c r="L12" s="6"/>
    </row>
    <row r="13" spans="1:12" ht="15" customHeight="1" x14ac:dyDescent="0.2">
      <c r="A13" s="1"/>
      <c r="B13" s="187" t="s">
        <v>208</v>
      </c>
      <c r="C13" s="160" t="s">
        <v>393</v>
      </c>
      <c r="D13" s="160"/>
      <c r="E13" s="160"/>
      <c r="F13" s="160"/>
      <c r="G13" s="160"/>
      <c r="H13" s="160"/>
      <c r="I13" s="160"/>
      <c r="J13" s="160"/>
      <c r="K13" s="160"/>
      <c r="L13" s="6"/>
    </row>
    <row r="14" spans="1:12" ht="15" customHeight="1" x14ac:dyDescent="0.2">
      <c r="A14" s="1"/>
      <c r="B14" s="187"/>
      <c r="C14" s="160" t="s">
        <v>394</v>
      </c>
      <c r="D14" s="160"/>
      <c r="E14" s="160"/>
      <c r="F14" s="160"/>
      <c r="G14" s="160"/>
      <c r="H14" s="160"/>
      <c r="I14" s="160"/>
      <c r="J14" s="160"/>
      <c r="K14" s="160"/>
      <c r="L14" s="6"/>
    </row>
    <row r="15" spans="1:12" ht="15" customHeight="1" x14ac:dyDescent="0.2">
      <c r="A15" s="1"/>
      <c r="B15" s="160"/>
      <c r="C15" s="160" t="s">
        <v>395</v>
      </c>
      <c r="D15" s="160"/>
      <c r="E15" s="160"/>
      <c r="F15" s="160"/>
      <c r="G15" s="160"/>
      <c r="H15" s="160"/>
      <c r="I15" s="160"/>
      <c r="J15" s="160"/>
      <c r="K15" s="160"/>
      <c r="L15" s="6"/>
    </row>
    <row r="16" spans="1:12" ht="15" customHeight="1" x14ac:dyDescent="0.2">
      <c r="A16" s="1"/>
      <c r="B16" s="160"/>
      <c r="C16" s="160" t="s">
        <v>396</v>
      </c>
      <c r="D16" s="160"/>
      <c r="E16" s="160"/>
      <c r="F16" s="160"/>
      <c r="G16" s="160"/>
      <c r="H16" s="160"/>
      <c r="I16" s="160"/>
      <c r="J16" s="160"/>
      <c r="K16" s="160"/>
      <c r="L16" s="6"/>
    </row>
    <row r="17" spans="1:12" ht="15" customHeight="1" x14ac:dyDescent="0.2">
      <c r="A17" s="1"/>
      <c r="B17" s="160"/>
      <c r="C17" s="160"/>
      <c r="D17" s="160"/>
      <c r="E17" s="160"/>
      <c r="F17" s="160"/>
      <c r="G17" s="160"/>
      <c r="H17" s="160"/>
      <c r="I17" s="160"/>
      <c r="J17" s="160"/>
      <c r="K17" s="160"/>
      <c r="L17" s="6"/>
    </row>
    <row r="18" spans="1:12" ht="15" customHeight="1" x14ac:dyDescent="0.2">
      <c r="A18" s="1"/>
      <c r="B18" s="187" t="s">
        <v>208</v>
      </c>
      <c r="C18" s="160" t="s">
        <v>794</v>
      </c>
      <c r="D18" s="160"/>
      <c r="E18" s="160"/>
      <c r="F18" s="160"/>
      <c r="G18" s="160"/>
      <c r="H18" s="160"/>
      <c r="I18" s="160"/>
      <c r="J18" s="160"/>
      <c r="K18" s="160"/>
      <c r="L18" s="6"/>
    </row>
    <row r="19" spans="1:12" ht="15" customHeight="1" x14ac:dyDescent="0.2">
      <c r="A19" s="1"/>
      <c r="B19" s="160"/>
      <c r="C19" s="160" t="s">
        <v>834</v>
      </c>
      <c r="D19" s="160"/>
      <c r="E19" s="160"/>
      <c r="F19" s="160"/>
      <c r="G19" s="160"/>
      <c r="H19" s="160"/>
      <c r="I19" s="160"/>
      <c r="J19" s="160"/>
      <c r="K19" s="160"/>
      <c r="L19" s="6"/>
    </row>
    <row r="20" spans="1:12" ht="15" customHeight="1" x14ac:dyDescent="0.2">
      <c r="A20" s="1"/>
      <c r="B20" s="160"/>
      <c r="C20" s="160"/>
      <c r="D20" s="160"/>
      <c r="E20" s="160"/>
      <c r="F20" s="160"/>
      <c r="G20" s="160"/>
      <c r="H20" s="160"/>
      <c r="I20" s="160"/>
      <c r="J20" s="160"/>
      <c r="K20" s="160"/>
      <c r="L20" s="6"/>
    </row>
    <row r="21" spans="1:12" ht="15" customHeight="1" x14ac:dyDescent="0.25">
      <c r="A21" s="1"/>
      <c r="B21" s="556" t="s">
        <v>215</v>
      </c>
      <c r="C21" s="556"/>
      <c r="D21" s="556"/>
      <c r="E21" s="556"/>
      <c r="F21" s="556"/>
      <c r="G21" s="556"/>
      <c r="H21" s="556"/>
      <c r="I21" s="556"/>
      <c r="J21" s="556"/>
      <c r="K21" s="556"/>
      <c r="L21" s="6"/>
    </row>
    <row r="22" spans="1:12" ht="15" customHeight="1" x14ac:dyDescent="0.2">
      <c r="A22" s="1"/>
      <c r="B22" s="160"/>
      <c r="C22" s="160"/>
      <c r="D22" s="160"/>
      <c r="E22" s="160"/>
      <c r="F22" s="160"/>
      <c r="G22" s="160"/>
      <c r="H22" s="160"/>
      <c r="I22" s="160"/>
      <c r="J22" s="160"/>
      <c r="K22" s="160"/>
      <c r="L22" s="6"/>
    </row>
    <row r="23" spans="1:12" ht="15" customHeight="1" x14ac:dyDescent="0.25">
      <c r="A23" s="1"/>
      <c r="B23" s="48" t="s">
        <v>397</v>
      </c>
      <c r="C23" s="160"/>
      <c r="D23" s="160"/>
      <c r="E23" s="160"/>
      <c r="F23" s="160"/>
      <c r="G23" s="160"/>
      <c r="H23" s="160"/>
      <c r="I23" s="160"/>
      <c r="J23" s="160"/>
      <c r="K23" s="160"/>
      <c r="L23" s="6"/>
    </row>
    <row r="24" spans="1:12" ht="15" customHeight="1" x14ac:dyDescent="0.25">
      <c r="A24" s="1"/>
      <c r="B24" s="48"/>
      <c r="C24" s="160"/>
      <c r="D24" s="160"/>
      <c r="E24" s="160"/>
      <c r="F24" s="160"/>
      <c r="G24" s="160"/>
      <c r="H24" s="160"/>
      <c r="I24" s="160"/>
      <c r="J24" s="160"/>
      <c r="K24" s="160"/>
      <c r="L24" s="6"/>
    </row>
    <row r="25" spans="1:12" ht="15" customHeight="1" x14ac:dyDescent="0.25">
      <c r="A25" s="1"/>
      <c r="B25" s="48" t="s">
        <v>398</v>
      </c>
      <c r="C25" s="160"/>
      <c r="D25" s="160"/>
      <c r="E25" s="160"/>
      <c r="F25" s="160"/>
      <c r="G25" s="160"/>
      <c r="H25" s="160"/>
      <c r="I25" s="160"/>
      <c r="J25" s="160"/>
      <c r="K25" s="160"/>
      <c r="L25" s="6"/>
    </row>
    <row r="26" spans="1:12" ht="15" customHeight="1" x14ac:dyDescent="0.2">
      <c r="A26" s="1"/>
      <c r="B26" s="160" t="s">
        <v>399</v>
      </c>
      <c r="C26" s="160"/>
      <c r="D26" s="160"/>
      <c r="E26" s="160"/>
      <c r="F26" s="160"/>
      <c r="G26" s="160"/>
      <c r="H26" s="160"/>
      <c r="I26" s="160"/>
      <c r="J26" s="160"/>
      <c r="K26" s="160"/>
      <c r="L26" s="6"/>
    </row>
    <row r="27" spans="1:12" ht="15" customHeight="1" x14ac:dyDescent="0.2">
      <c r="A27" s="1"/>
      <c r="B27" s="160" t="s">
        <v>400</v>
      </c>
      <c r="C27" s="160"/>
      <c r="D27" s="160"/>
      <c r="E27" s="160"/>
      <c r="F27" s="160"/>
      <c r="G27" s="160"/>
      <c r="H27" s="160"/>
      <c r="I27" s="160"/>
      <c r="J27" s="160"/>
      <c r="K27" s="160"/>
      <c r="L27" s="6"/>
    </row>
    <row r="28" spans="1:12" ht="15" customHeight="1" x14ac:dyDescent="0.2">
      <c r="A28" s="1"/>
      <c r="B28" s="160" t="s">
        <v>401</v>
      </c>
      <c r="C28" s="160"/>
      <c r="D28" s="160"/>
      <c r="E28" s="160"/>
      <c r="F28" s="160"/>
      <c r="G28" s="160"/>
      <c r="H28" s="160"/>
      <c r="I28" s="160"/>
      <c r="J28" s="160"/>
      <c r="K28" s="160"/>
      <c r="L28" s="6"/>
    </row>
    <row r="29" spans="1:12" ht="15" customHeight="1" x14ac:dyDescent="0.2">
      <c r="A29" s="1"/>
      <c r="B29" s="160"/>
      <c r="C29" s="160"/>
      <c r="D29" s="160"/>
      <c r="E29" s="160"/>
      <c r="F29" s="160"/>
      <c r="G29" s="160"/>
      <c r="H29" s="160"/>
      <c r="I29" s="160"/>
      <c r="J29" s="160"/>
      <c r="K29" s="160"/>
      <c r="L29" s="6"/>
    </row>
    <row r="30" spans="1:12" ht="15" customHeight="1" x14ac:dyDescent="0.25">
      <c r="A30" s="1"/>
      <c r="B30" s="189" t="s">
        <v>402</v>
      </c>
      <c r="C30" s="48" t="s">
        <v>403</v>
      </c>
      <c r="D30" s="160"/>
      <c r="E30" s="160"/>
      <c r="F30" s="160"/>
      <c r="G30" s="160"/>
      <c r="H30" s="160"/>
      <c r="I30" s="160"/>
      <c r="J30" s="160"/>
      <c r="K30" s="160"/>
      <c r="L30" s="6"/>
    </row>
    <row r="31" spans="1:12" ht="15" customHeight="1" x14ac:dyDescent="0.25">
      <c r="A31" s="1"/>
      <c r="B31" s="160"/>
      <c r="C31" s="48" t="s">
        <v>404</v>
      </c>
      <c r="D31" s="160"/>
      <c r="E31" s="160"/>
      <c r="F31" s="160"/>
      <c r="G31" s="160"/>
      <c r="H31" s="160"/>
      <c r="I31" s="160"/>
      <c r="J31" s="160"/>
      <c r="K31" s="160"/>
      <c r="L31" s="6"/>
    </row>
    <row r="32" spans="1:12" ht="15" customHeight="1" x14ac:dyDescent="0.2">
      <c r="A32" s="1"/>
      <c r="B32" s="160"/>
      <c r="C32" s="160"/>
      <c r="D32" s="160"/>
      <c r="E32" s="160"/>
      <c r="F32" s="160"/>
      <c r="G32" s="160"/>
      <c r="H32" s="160"/>
      <c r="I32" s="160"/>
      <c r="J32" s="160"/>
      <c r="K32" s="160"/>
      <c r="L32" s="6"/>
    </row>
    <row r="33" spans="1:12" ht="15" customHeight="1" x14ac:dyDescent="0.25">
      <c r="A33" s="1"/>
      <c r="B33" s="160"/>
      <c r="C33" s="48" t="s">
        <v>405</v>
      </c>
      <c r="D33" s="160"/>
      <c r="E33" s="160"/>
      <c r="F33" s="160"/>
      <c r="G33" s="160"/>
      <c r="H33" s="160"/>
      <c r="I33" s="160"/>
      <c r="J33" s="160"/>
      <c r="K33" s="160"/>
      <c r="L33" s="6"/>
    </row>
    <row r="34" spans="1:12" ht="15" customHeight="1" x14ac:dyDescent="0.25">
      <c r="A34" s="1"/>
      <c r="B34" s="160"/>
      <c r="C34" s="48" t="s">
        <v>406</v>
      </c>
      <c r="D34" s="160"/>
      <c r="E34" s="160"/>
      <c r="F34" s="160"/>
      <c r="G34" s="160"/>
      <c r="H34" s="160"/>
      <c r="I34" s="160"/>
      <c r="J34" s="160"/>
      <c r="K34" s="160"/>
      <c r="L34" s="6"/>
    </row>
    <row r="35" spans="1:12" ht="15" customHeight="1" x14ac:dyDescent="0.25">
      <c r="A35" s="1"/>
      <c r="B35" s="160"/>
      <c r="C35" s="48" t="s">
        <v>407</v>
      </c>
      <c r="D35" s="160"/>
      <c r="E35" s="160"/>
      <c r="F35" s="160"/>
      <c r="G35" s="160"/>
      <c r="H35" s="160"/>
      <c r="I35" s="160"/>
      <c r="J35" s="160"/>
      <c r="K35" s="160"/>
      <c r="L35" s="6"/>
    </row>
    <row r="36" spans="1:12" ht="15" customHeight="1" x14ac:dyDescent="0.2">
      <c r="A36" s="1"/>
      <c r="B36" s="160"/>
      <c r="C36" s="160"/>
      <c r="D36" s="160"/>
      <c r="E36" s="160"/>
      <c r="F36" s="160"/>
      <c r="G36" s="160"/>
      <c r="H36" s="160"/>
      <c r="I36" s="160"/>
      <c r="J36" s="160"/>
      <c r="K36" s="160"/>
      <c r="L36" s="6"/>
    </row>
    <row r="37" spans="1:12" ht="15" customHeight="1" x14ac:dyDescent="0.25">
      <c r="A37" s="1"/>
      <c r="B37" s="160"/>
      <c r="C37" s="48" t="s">
        <v>408</v>
      </c>
      <c r="D37" s="160"/>
      <c r="E37" s="160"/>
      <c r="F37" s="160"/>
      <c r="G37" s="160"/>
      <c r="H37" s="160"/>
      <c r="I37" s="160"/>
      <c r="J37" s="160"/>
      <c r="K37" s="160"/>
      <c r="L37" s="6"/>
    </row>
    <row r="38" spans="1:12" ht="15" customHeight="1" x14ac:dyDescent="0.25">
      <c r="A38" s="1"/>
      <c r="B38" s="160"/>
      <c r="C38" s="48" t="s">
        <v>559</v>
      </c>
      <c r="D38" s="160"/>
      <c r="E38" s="160"/>
      <c r="F38" s="160"/>
      <c r="G38" s="160"/>
      <c r="H38" s="160"/>
      <c r="I38" s="160"/>
      <c r="J38" s="160"/>
      <c r="K38" s="160"/>
      <c r="L38" s="6"/>
    </row>
    <row r="39" spans="1:12" ht="15" customHeight="1" x14ac:dyDescent="0.25">
      <c r="A39" s="1"/>
      <c r="B39" s="160"/>
      <c r="C39" s="48" t="s">
        <v>409</v>
      </c>
      <c r="D39" s="160"/>
      <c r="E39" s="160"/>
      <c r="F39" s="160"/>
      <c r="G39" s="160"/>
      <c r="H39" s="160"/>
      <c r="I39" s="160"/>
      <c r="J39" s="160"/>
      <c r="K39" s="160"/>
      <c r="L39" s="6"/>
    </row>
    <row r="40" spans="1:12" ht="15" customHeight="1" x14ac:dyDescent="0.25">
      <c r="A40" s="1"/>
      <c r="B40" s="160"/>
      <c r="C40" s="48" t="s">
        <v>410</v>
      </c>
      <c r="D40" s="160"/>
      <c r="E40" s="160"/>
      <c r="F40" s="160"/>
      <c r="G40" s="160"/>
      <c r="H40" s="160"/>
      <c r="I40" s="160"/>
      <c r="J40" s="160"/>
      <c r="K40" s="160"/>
      <c r="L40" s="6"/>
    </row>
    <row r="41" spans="1:12" ht="15" customHeight="1" x14ac:dyDescent="0.2">
      <c r="A41" s="1"/>
      <c r="B41" s="160"/>
      <c r="C41" s="160"/>
      <c r="D41" s="160"/>
      <c r="E41" s="160"/>
      <c r="F41" s="160"/>
      <c r="G41" s="160"/>
      <c r="H41" s="160"/>
      <c r="I41" s="160"/>
      <c r="J41" s="160"/>
      <c r="K41" s="160"/>
      <c r="L41" s="6"/>
    </row>
    <row r="42" spans="1:12" ht="15" customHeight="1" x14ac:dyDescent="0.25">
      <c r="A42" s="1"/>
      <c r="B42" s="48" t="s">
        <v>411</v>
      </c>
      <c r="C42" s="160"/>
      <c r="D42" s="160"/>
      <c r="E42" s="160"/>
      <c r="F42" s="160"/>
      <c r="G42" s="160"/>
      <c r="H42" s="160"/>
      <c r="I42" s="160"/>
      <c r="J42" s="160"/>
      <c r="K42" s="160"/>
      <c r="L42" s="6"/>
    </row>
    <row r="43" spans="1:12" ht="15" customHeight="1" x14ac:dyDescent="0.2">
      <c r="A43" s="1"/>
      <c r="B43" s="160" t="s">
        <v>412</v>
      </c>
      <c r="C43" s="160"/>
      <c r="D43" s="160"/>
      <c r="E43" s="160"/>
      <c r="F43" s="160"/>
      <c r="G43" s="160"/>
      <c r="H43" s="160"/>
      <c r="I43" s="160"/>
      <c r="J43" s="160"/>
      <c r="K43" s="160"/>
      <c r="L43" s="6"/>
    </row>
    <row r="44" spans="1:12" ht="15" customHeight="1" x14ac:dyDescent="0.2">
      <c r="A44" s="1"/>
      <c r="B44" s="160" t="s">
        <v>413</v>
      </c>
      <c r="C44" s="160"/>
      <c r="D44" s="160"/>
      <c r="E44" s="160"/>
      <c r="F44" s="160"/>
      <c r="G44" s="160"/>
      <c r="H44" s="160"/>
      <c r="I44" s="160"/>
      <c r="J44" s="160"/>
      <c r="K44" s="160"/>
      <c r="L44" s="6"/>
    </row>
    <row r="45" spans="1:12" ht="15" customHeight="1" x14ac:dyDescent="0.2">
      <c r="A45" s="1"/>
      <c r="B45" s="160" t="s">
        <v>414</v>
      </c>
      <c r="C45" s="160"/>
      <c r="D45" s="160"/>
      <c r="E45" s="160"/>
      <c r="F45" s="160"/>
      <c r="G45" s="160"/>
      <c r="H45" s="160"/>
      <c r="I45" s="160"/>
      <c r="J45" s="160"/>
      <c r="K45" s="160"/>
      <c r="L45" s="6"/>
    </row>
    <row r="46" spans="1:12" ht="15" customHeight="1" x14ac:dyDescent="0.2">
      <c r="A46" s="1"/>
      <c r="B46" s="160"/>
      <c r="C46" s="160"/>
      <c r="D46" s="160"/>
      <c r="E46" s="160"/>
      <c r="F46" s="160"/>
      <c r="G46" s="160"/>
      <c r="H46" s="160"/>
      <c r="I46" s="160"/>
      <c r="J46" s="160"/>
      <c r="K46" s="160"/>
      <c r="L46" s="6"/>
    </row>
    <row r="47" spans="1:12" ht="15" customHeight="1" x14ac:dyDescent="0.2">
      <c r="A47" s="1"/>
      <c r="B47" s="160" t="s">
        <v>415</v>
      </c>
      <c r="C47" s="160"/>
      <c r="D47" s="160"/>
      <c r="E47" s="160"/>
      <c r="F47" s="160"/>
      <c r="G47" s="160"/>
      <c r="H47" s="160"/>
      <c r="I47" s="160"/>
      <c r="J47" s="160"/>
      <c r="K47" s="160"/>
      <c r="L47" s="6"/>
    </row>
    <row r="48" spans="1:12" ht="15" customHeight="1" x14ac:dyDescent="0.2">
      <c r="A48" s="1"/>
      <c r="B48" s="160" t="s">
        <v>416</v>
      </c>
      <c r="C48" s="160"/>
      <c r="D48" s="160"/>
      <c r="E48" s="160"/>
      <c r="F48" s="160"/>
      <c r="G48" s="160"/>
      <c r="H48" s="160"/>
      <c r="I48" s="160"/>
      <c r="J48" s="160"/>
      <c r="K48" s="160"/>
      <c r="L48" s="6"/>
    </row>
    <row r="49" spans="1:12" ht="15" customHeight="1" x14ac:dyDescent="0.2">
      <c r="A49" s="1"/>
      <c r="B49" s="160" t="s">
        <v>417</v>
      </c>
      <c r="C49" s="160"/>
      <c r="D49" s="160"/>
      <c r="E49" s="160"/>
      <c r="F49" s="160"/>
      <c r="G49" s="160"/>
      <c r="H49" s="160"/>
      <c r="I49" s="160"/>
      <c r="J49" s="160"/>
      <c r="K49" s="160"/>
      <c r="L49" s="6"/>
    </row>
    <row r="50" spans="1:12" ht="15" customHeight="1" x14ac:dyDescent="0.2">
      <c r="A50" s="1"/>
      <c r="B50" s="160" t="s">
        <v>418</v>
      </c>
      <c r="C50" s="160"/>
      <c r="D50" s="160"/>
      <c r="E50" s="160"/>
      <c r="F50" s="160"/>
      <c r="G50" s="160"/>
      <c r="H50" s="160"/>
      <c r="I50" s="160"/>
      <c r="J50" s="160"/>
      <c r="K50" s="160"/>
      <c r="L50" s="6"/>
    </row>
    <row r="51" spans="1:12" ht="15" customHeight="1" x14ac:dyDescent="0.2">
      <c r="A51" s="2"/>
      <c r="B51" s="195"/>
      <c r="C51" s="195"/>
      <c r="D51" s="195"/>
      <c r="E51" s="195"/>
      <c r="F51" s="195"/>
      <c r="G51" s="195"/>
      <c r="H51" s="195"/>
      <c r="I51" s="195"/>
      <c r="J51" s="195"/>
      <c r="K51" s="195"/>
      <c r="L51" s="8"/>
    </row>
    <row r="52" spans="1:12" ht="15" customHeight="1" x14ac:dyDescent="0.2">
      <c r="A52" s="25"/>
      <c r="B52" s="196"/>
      <c r="C52" s="196"/>
      <c r="D52" s="196"/>
      <c r="E52" s="196"/>
      <c r="F52" s="196"/>
      <c r="G52" s="196"/>
      <c r="H52" s="196"/>
      <c r="I52" s="196"/>
      <c r="J52" s="196"/>
      <c r="K52" s="196"/>
      <c r="L52" s="5"/>
    </row>
    <row r="53" spans="1:12" ht="15" customHeight="1" x14ac:dyDescent="0.2">
      <c r="A53" s="1"/>
      <c r="B53" s="160" t="s">
        <v>419</v>
      </c>
      <c r="C53" s="160"/>
      <c r="D53" s="160"/>
      <c r="E53" s="160"/>
      <c r="F53" s="160"/>
      <c r="G53" s="160"/>
      <c r="H53" s="160"/>
      <c r="I53" s="160"/>
      <c r="J53" s="160"/>
      <c r="K53" s="160"/>
      <c r="L53" s="6"/>
    </row>
    <row r="54" spans="1:12" ht="15" customHeight="1" x14ac:dyDescent="0.2">
      <c r="A54" s="1"/>
      <c r="B54" s="160" t="s">
        <v>666</v>
      </c>
      <c r="C54" s="160"/>
      <c r="D54" s="160"/>
      <c r="E54" s="160"/>
      <c r="F54" s="160"/>
      <c r="G54" s="160"/>
      <c r="H54" s="160"/>
      <c r="I54" s="160"/>
      <c r="J54" s="160"/>
      <c r="K54" s="160"/>
      <c r="L54" s="6"/>
    </row>
    <row r="55" spans="1:12" ht="15" customHeight="1" x14ac:dyDescent="0.2">
      <c r="A55" s="1"/>
      <c r="B55" s="160" t="s">
        <v>665</v>
      </c>
      <c r="C55" s="160"/>
      <c r="D55" s="160"/>
      <c r="E55" s="160"/>
      <c r="F55" s="160"/>
      <c r="G55" s="160"/>
      <c r="H55" s="160"/>
      <c r="I55" s="160"/>
      <c r="J55" s="160"/>
      <c r="K55" s="160"/>
      <c r="L55" s="6"/>
    </row>
    <row r="56" spans="1:12" ht="15" customHeight="1" x14ac:dyDescent="0.2">
      <c r="A56" s="1"/>
      <c r="B56" s="160" t="s">
        <v>835</v>
      </c>
      <c r="C56" s="160"/>
      <c r="D56" s="160"/>
      <c r="E56" s="160"/>
      <c r="F56" s="160"/>
      <c r="G56" s="160"/>
      <c r="H56" s="160"/>
      <c r="I56" s="160"/>
      <c r="J56" s="160"/>
      <c r="K56" s="160"/>
      <c r="L56" s="6"/>
    </row>
    <row r="57" spans="1:12" ht="15" customHeight="1" x14ac:dyDescent="0.2">
      <c r="A57" s="1"/>
      <c r="B57" s="160" t="s">
        <v>796</v>
      </c>
      <c r="C57" s="160"/>
      <c r="D57" s="160"/>
      <c r="E57" s="160"/>
      <c r="F57" s="160"/>
      <c r="G57" s="160"/>
      <c r="H57" s="160"/>
      <c r="I57" s="160"/>
      <c r="J57" s="160"/>
      <c r="K57" s="160"/>
      <c r="L57" s="6"/>
    </row>
    <row r="58" spans="1:12" ht="15" customHeight="1" x14ac:dyDescent="0.2">
      <c r="A58" s="1"/>
      <c r="B58" s="160" t="s">
        <v>795</v>
      </c>
      <c r="C58" s="160"/>
      <c r="D58" s="160"/>
      <c r="E58" s="160"/>
      <c r="F58" s="160"/>
      <c r="G58" s="160"/>
      <c r="H58" s="160"/>
      <c r="I58" s="160"/>
      <c r="J58" s="160"/>
      <c r="K58" s="160"/>
      <c r="L58" s="6"/>
    </row>
    <row r="59" spans="1:12" ht="15" customHeight="1" x14ac:dyDescent="0.2">
      <c r="A59" s="1"/>
      <c r="B59" s="160" t="s">
        <v>836</v>
      </c>
      <c r="C59" s="160"/>
      <c r="D59" s="160"/>
      <c r="E59" s="160"/>
      <c r="F59" s="160"/>
      <c r="G59" s="160"/>
      <c r="H59" s="160"/>
      <c r="I59" s="160"/>
      <c r="J59" s="160"/>
      <c r="K59" s="160"/>
      <c r="L59" s="6"/>
    </row>
    <row r="60" spans="1:12" ht="15" customHeight="1" x14ac:dyDescent="0.2">
      <c r="A60" s="1"/>
      <c r="B60" s="160" t="s">
        <v>668</v>
      </c>
      <c r="C60" s="160"/>
      <c r="D60" s="160"/>
      <c r="E60" s="160"/>
      <c r="F60" s="160"/>
      <c r="G60" s="160"/>
      <c r="H60" s="160"/>
      <c r="I60" s="160"/>
      <c r="J60" s="160"/>
      <c r="K60" s="160"/>
      <c r="L60" s="6"/>
    </row>
    <row r="61" spans="1:12" ht="15" customHeight="1" x14ac:dyDescent="0.2">
      <c r="A61" s="1"/>
      <c r="B61" s="160" t="s">
        <v>667</v>
      </c>
      <c r="C61" s="160"/>
      <c r="D61" s="160"/>
      <c r="E61" s="160"/>
      <c r="F61" s="160"/>
      <c r="G61" s="160"/>
      <c r="H61" s="160"/>
      <c r="I61" s="160"/>
      <c r="J61" s="160"/>
      <c r="K61" s="160"/>
      <c r="L61" s="6"/>
    </row>
    <row r="62" spans="1:12" ht="15" customHeight="1" x14ac:dyDescent="0.2">
      <c r="A62" s="1"/>
      <c r="B62" s="160" t="s">
        <v>420</v>
      </c>
      <c r="C62" s="160"/>
      <c r="D62" s="160"/>
      <c r="E62" s="160"/>
      <c r="F62" s="160"/>
      <c r="G62" s="160"/>
      <c r="H62" s="160"/>
      <c r="I62" s="160"/>
      <c r="J62" s="160"/>
      <c r="K62" s="160"/>
      <c r="L62" s="6"/>
    </row>
    <row r="63" spans="1:12" ht="15" customHeight="1" x14ac:dyDescent="0.2">
      <c r="A63" s="2"/>
      <c r="B63" s="7"/>
      <c r="C63" s="7"/>
      <c r="D63" s="7"/>
      <c r="E63" s="7"/>
      <c r="F63" s="7"/>
      <c r="G63" s="7"/>
      <c r="H63" s="7"/>
      <c r="I63" s="7"/>
      <c r="J63" s="7"/>
      <c r="K63" s="7"/>
      <c r="L63" s="8"/>
    </row>
  </sheetData>
  <sheetProtection algorithmName="SHA-512" hashValue="jyG3hBbgKgb/mZAQfX63GkMdFGplsNrJZBqOu22AbWb8BlEK0AH3p8NVcxzic8BzwIl2Bx3Vvpo4lFgl4zuTVg==" saltValue="/onTtgCNSUjqI67m6nK9Kw==" spinCount="100000" sheet="1" objects="1" scenarios="1"/>
  <mergeCells count="1">
    <mergeCell ref="B21:K21"/>
  </mergeCells>
  <phoneticPr fontId="0" type="noConversion"/>
  <printOptions horizontalCentered="1"/>
  <pageMargins left="0.35433070866141736" right="0.35433070866141736" top="0.39370078740157483" bottom="0.70866141732283472" header="0.19685039370078741" footer="0.39370078740157483"/>
  <pageSetup paperSize="9" scale="82"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J62"/>
  <sheetViews>
    <sheetView showGridLines="0" zoomScale="96" zoomScaleNormal="96" workbookViewId="0">
      <selection activeCell="G59" sqref="G59"/>
    </sheetView>
  </sheetViews>
  <sheetFormatPr defaultColWidth="9.140625" defaultRowHeight="12.75" x14ac:dyDescent="0.2"/>
  <cols>
    <col min="2" max="9" width="15.42578125" customWidth="1"/>
  </cols>
  <sheetData>
    <row r="1" spans="1:10" ht="13.5" customHeight="1" x14ac:dyDescent="0.25">
      <c r="A1" s="242"/>
      <c r="B1" s="26"/>
      <c r="C1" s="4"/>
      <c r="D1" s="4"/>
      <c r="E1" s="4"/>
      <c r="F1" s="4"/>
      <c r="G1" s="4"/>
      <c r="H1" s="27"/>
      <c r="I1" s="4"/>
      <c r="J1" s="5"/>
    </row>
    <row r="2" spans="1:10" ht="15.75" x14ac:dyDescent="0.25">
      <c r="A2" s="253"/>
      <c r="B2" s="568" t="str">
        <f>IF(Identification!C9="","",Identification!C9)</f>
        <v>Select Council Name</v>
      </c>
      <c r="C2" s="569"/>
      <c r="D2" s="569"/>
      <c r="E2" s="570"/>
      <c r="F2" s="252"/>
      <c r="G2" s="252"/>
      <c r="H2" s="343"/>
      <c r="I2" s="17"/>
      <c r="J2" s="254"/>
    </row>
    <row r="3" spans="1:10" ht="11.25" customHeight="1" x14ac:dyDescent="0.25">
      <c r="A3" s="253"/>
      <c r="B3" s="85"/>
      <c r="C3" s="86"/>
      <c r="D3" s="86"/>
      <c r="E3" s="252"/>
      <c r="F3" s="252"/>
      <c r="G3" s="252"/>
      <c r="H3" s="343"/>
      <c r="I3" s="17"/>
      <c r="J3" s="254"/>
    </row>
    <row r="4" spans="1:10" ht="15.75" x14ac:dyDescent="0.25">
      <c r="A4" s="1"/>
      <c r="B4" s="586" t="s">
        <v>669</v>
      </c>
      <c r="C4" s="586"/>
      <c r="D4" s="586"/>
      <c r="E4" s="586"/>
      <c r="F4" s="586"/>
      <c r="G4" s="586"/>
      <c r="H4" s="586"/>
      <c r="I4" s="586"/>
      <c r="J4" s="6"/>
    </row>
    <row r="5" spans="1:10" ht="18" customHeight="1" x14ac:dyDescent="0.2">
      <c r="A5" s="1"/>
      <c r="B5" s="585" t="s">
        <v>421</v>
      </c>
      <c r="C5" s="585"/>
      <c r="D5" s="585"/>
      <c r="E5" s="585"/>
      <c r="F5" s="585"/>
      <c r="G5" s="585"/>
      <c r="H5" s="585"/>
      <c r="I5" s="585"/>
      <c r="J5" s="254"/>
    </row>
    <row r="6" spans="1:10" ht="22.5" customHeight="1" x14ac:dyDescent="0.2">
      <c r="A6" s="587" t="s">
        <v>671</v>
      </c>
      <c r="B6" s="588"/>
      <c r="C6" s="588"/>
      <c r="D6" s="588"/>
      <c r="E6" s="588"/>
      <c r="F6" s="588"/>
      <c r="G6" s="588"/>
      <c r="H6" s="588"/>
      <c r="I6" s="588"/>
      <c r="J6" s="589"/>
    </row>
    <row r="7" spans="1:10" ht="35.25" customHeight="1" x14ac:dyDescent="0.2">
      <c r="A7" s="582" t="s">
        <v>670</v>
      </c>
      <c r="B7" s="583"/>
      <c r="C7" s="583"/>
      <c r="D7" s="583"/>
      <c r="E7" s="583"/>
      <c r="F7" s="583"/>
      <c r="G7" s="583"/>
      <c r="H7" s="583"/>
      <c r="I7" s="583"/>
      <c r="J7" s="584"/>
    </row>
    <row r="8" spans="1:10" ht="57" customHeight="1" x14ac:dyDescent="0.2">
      <c r="A8" s="32"/>
      <c r="B8" s="118" t="s">
        <v>422</v>
      </c>
      <c r="C8" s="118" t="s">
        <v>423</v>
      </c>
      <c r="D8" s="118" t="s">
        <v>424</v>
      </c>
      <c r="E8" s="118" t="s">
        <v>617</v>
      </c>
      <c r="F8" s="118" t="s">
        <v>618</v>
      </c>
      <c r="G8" s="118" t="s">
        <v>425</v>
      </c>
      <c r="H8" s="119" t="s">
        <v>426</v>
      </c>
      <c r="I8" s="272" t="s">
        <v>427</v>
      </c>
      <c r="J8" s="36"/>
    </row>
    <row r="9" spans="1:10" x14ac:dyDescent="0.2">
      <c r="A9" s="1"/>
      <c r="B9" s="232"/>
      <c r="C9" s="233"/>
      <c r="D9" s="233"/>
      <c r="E9" s="236"/>
      <c r="F9" s="146"/>
      <c r="G9" s="147">
        <f>+E9+F9</f>
        <v>0</v>
      </c>
      <c r="H9" s="147">
        <f>+D9*(E9+F9)/100</f>
        <v>0</v>
      </c>
      <c r="I9" s="148">
        <f>+G9-H9</f>
        <v>0</v>
      </c>
      <c r="J9" s="6"/>
    </row>
    <row r="10" spans="1:10" x14ac:dyDescent="0.2">
      <c r="A10" s="1"/>
      <c r="B10" s="232"/>
      <c r="C10" s="233"/>
      <c r="D10" s="233"/>
      <c r="E10" s="236"/>
      <c r="F10" s="146"/>
      <c r="G10" s="147">
        <f t="shared" ref="G10:G60" si="0">+E10+F10</f>
        <v>0</v>
      </c>
      <c r="H10" s="147">
        <f t="shared" ref="H10:H60" si="1">+D10*(E10+F10)/100</f>
        <v>0</v>
      </c>
      <c r="I10" s="148">
        <f t="shared" ref="I10:I60" si="2">+G10-H10</f>
        <v>0</v>
      </c>
      <c r="J10" s="6"/>
    </row>
    <row r="11" spans="1:10" x14ac:dyDescent="0.2">
      <c r="A11" s="1"/>
      <c r="B11" s="232"/>
      <c r="C11" s="233"/>
      <c r="D11" s="233"/>
      <c r="E11" s="236"/>
      <c r="F11" s="146"/>
      <c r="G11" s="147">
        <f t="shared" si="0"/>
        <v>0</v>
      </c>
      <c r="H11" s="147">
        <f t="shared" si="1"/>
        <v>0</v>
      </c>
      <c r="I11" s="148">
        <f t="shared" si="2"/>
        <v>0</v>
      </c>
      <c r="J11" s="6"/>
    </row>
    <row r="12" spans="1:10" x14ac:dyDescent="0.2">
      <c r="A12" s="1"/>
      <c r="B12" s="232"/>
      <c r="C12" s="233"/>
      <c r="D12" s="233"/>
      <c r="E12" s="236"/>
      <c r="F12" s="146"/>
      <c r="G12" s="147">
        <f t="shared" si="0"/>
        <v>0</v>
      </c>
      <c r="H12" s="147">
        <f t="shared" si="1"/>
        <v>0</v>
      </c>
      <c r="I12" s="148">
        <f t="shared" si="2"/>
        <v>0</v>
      </c>
      <c r="J12" s="6"/>
    </row>
    <row r="13" spans="1:10" x14ac:dyDescent="0.2">
      <c r="A13" s="1"/>
      <c r="B13" s="232"/>
      <c r="C13" s="233"/>
      <c r="D13" s="233"/>
      <c r="E13" s="236"/>
      <c r="F13" s="146"/>
      <c r="G13" s="147">
        <f t="shared" si="0"/>
        <v>0</v>
      </c>
      <c r="H13" s="147">
        <f t="shared" si="1"/>
        <v>0</v>
      </c>
      <c r="I13" s="148">
        <f t="shared" si="2"/>
        <v>0</v>
      </c>
      <c r="J13" s="6"/>
    </row>
    <row r="14" spans="1:10" x14ac:dyDescent="0.2">
      <c r="A14" s="1"/>
      <c r="B14" s="232"/>
      <c r="C14" s="233"/>
      <c r="D14" s="233"/>
      <c r="E14" s="236"/>
      <c r="F14" s="146"/>
      <c r="G14" s="147">
        <f t="shared" si="0"/>
        <v>0</v>
      </c>
      <c r="H14" s="147">
        <f t="shared" si="1"/>
        <v>0</v>
      </c>
      <c r="I14" s="148">
        <f t="shared" si="2"/>
        <v>0</v>
      </c>
      <c r="J14" s="6"/>
    </row>
    <row r="15" spans="1:10" x14ac:dyDescent="0.2">
      <c r="A15" s="1"/>
      <c r="B15" s="232"/>
      <c r="C15" s="233"/>
      <c r="D15" s="233"/>
      <c r="E15" s="236"/>
      <c r="F15" s="146"/>
      <c r="G15" s="147">
        <f t="shared" si="0"/>
        <v>0</v>
      </c>
      <c r="H15" s="147">
        <f t="shared" si="1"/>
        <v>0</v>
      </c>
      <c r="I15" s="148">
        <f t="shared" si="2"/>
        <v>0</v>
      </c>
      <c r="J15" s="6"/>
    </row>
    <row r="16" spans="1:10" x14ac:dyDescent="0.2">
      <c r="A16" s="1"/>
      <c r="B16" s="232"/>
      <c r="C16" s="233"/>
      <c r="D16" s="233"/>
      <c r="E16" s="236"/>
      <c r="F16" s="146"/>
      <c r="G16" s="147">
        <f t="shared" si="0"/>
        <v>0</v>
      </c>
      <c r="H16" s="147">
        <f t="shared" si="1"/>
        <v>0</v>
      </c>
      <c r="I16" s="148">
        <f t="shared" si="2"/>
        <v>0</v>
      </c>
      <c r="J16" s="6"/>
    </row>
    <row r="17" spans="1:10" x14ac:dyDescent="0.2">
      <c r="A17" s="1"/>
      <c r="B17" s="232"/>
      <c r="C17" s="233"/>
      <c r="D17" s="233"/>
      <c r="E17" s="236"/>
      <c r="F17" s="146"/>
      <c r="G17" s="147">
        <f t="shared" si="0"/>
        <v>0</v>
      </c>
      <c r="H17" s="147">
        <f t="shared" si="1"/>
        <v>0</v>
      </c>
      <c r="I17" s="148">
        <f t="shared" si="2"/>
        <v>0</v>
      </c>
      <c r="J17" s="6"/>
    </row>
    <row r="18" spans="1:10" x14ac:dyDescent="0.2">
      <c r="A18" s="1"/>
      <c r="B18" s="232"/>
      <c r="C18" s="233"/>
      <c r="D18" s="233"/>
      <c r="E18" s="236"/>
      <c r="F18" s="146"/>
      <c r="G18" s="147">
        <f t="shared" si="0"/>
        <v>0</v>
      </c>
      <c r="H18" s="147">
        <f t="shared" si="1"/>
        <v>0</v>
      </c>
      <c r="I18" s="148">
        <f t="shared" si="2"/>
        <v>0</v>
      </c>
      <c r="J18" s="6"/>
    </row>
    <row r="19" spans="1:10" x14ac:dyDescent="0.2">
      <c r="A19" s="1"/>
      <c r="B19" s="232"/>
      <c r="C19" s="233"/>
      <c r="D19" s="233"/>
      <c r="E19" s="236"/>
      <c r="F19" s="146"/>
      <c r="G19" s="147">
        <f t="shared" si="0"/>
        <v>0</v>
      </c>
      <c r="H19" s="147">
        <f t="shared" si="1"/>
        <v>0</v>
      </c>
      <c r="I19" s="148">
        <f t="shared" si="2"/>
        <v>0</v>
      </c>
      <c r="J19" s="6"/>
    </row>
    <row r="20" spans="1:10" x14ac:dyDescent="0.2">
      <c r="A20" s="1"/>
      <c r="B20" s="232"/>
      <c r="C20" s="233"/>
      <c r="D20" s="233"/>
      <c r="E20" s="236"/>
      <c r="F20" s="146"/>
      <c r="G20" s="147">
        <f t="shared" si="0"/>
        <v>0</v>
      </c>
      <c r="H20" s="147">
        <f t="shared" si="1"/>
        <v>0</v>
      </c>
      <c r="I20" s="148">
        <f t="shared" si="2"/>
        <v>0</v>
      </c>
      <c r="J20" s="6"/>
    </row>
    <row r="21" spans="1:10" x14ac:dyDescent="0.2">
      <c r="A21" s="1"/>
      <c r="B21" s="232"/>
      <c r="C21" s="233"/>
      <c r="D21" s="233"/>
      <c r="E21" s="236"/>
      <c r="F21" s="146"/>
      <c r="G21" s="147">
        <f t="shared" si="0"/>
        <v>0</v>
      </c>
      <c r="H21" s="147">
        <f t="shared" si="1"/>
        <v>0</v>
      </c>
      <c r="I21" s="148">
        <f t="shared" si="2"/>
        <v>0</v>
      </c>
      <c r="J21" s="6"/>
    </row>
    <row r="22" spans="1:10" x14ac:dyDescent="0.2">
      <c r="A22" s="1"/>
      <c r="B22" s="232"/>
      <c r="C22" s="233"/>
      <c r="D22" s="233"/>
      <c r="E22" s="236"/>
      <c r="F22" s="146"/>
      <c r="G22" s="147">
        <f t="shared" si="0"/>
        <v>0</v>
      </c>
      <c r="H22" s="147">
        <f t="shared" si="1"/>
        <v>0</v>
      </c>
      <c r="I22" s="148">
        <f t="shared" si="2"/>
        <v>0</v>
      </c>
      <c r="J22" s="6"/>
    </row>
    <row r="23" spans="1:10" x14ac:dyDescent="0.2">
      <c r="A23" s="1"/>
      <c r="B23" s="232"/>
      <c r="C23" s="233"/>
      <c r="D23" s="233"/>
      <c r="E23" s="236"/>
      <c r="F23" s="146"/>
      <c r="G23" s="147">
        <f t="shared" si="0"/>
        <v>0</v>
      </c>
      <c r="H23" s="147">
        <f t="shared" si="1"/>
        <v>0</v>
      </c>
      <c r="I23" s="148">
        <f t="shared" si="2"/>
        <v>0</v>
      </c>
      <c r="J23" s="6"/>
    </row>
    <row r="24" spans="1:10" x14ac:dyDescent="0.2">
      <c r="A24" s="1"/>
      <c r="B24" s="232"/>
      <c r="C24" s="233"/>
      <c r="D24" s="233"/>
      <c r="E24" s="236"/>
      <c r="F24" s="146"/>
      <c r="G24" s="147">
        <f t="shared" si="0"/>
        <v>0</v>
      </c>
      <c r="H24" s="147">
        <f t="shared" si="1"/>
        <v>0</v>
      </c>
      <c r="I24" s="148">
        <f t="shared" si="2"/>
        <v>0</v>
      </c>
      <c r="J24" s="6"/>
    </row>
    <row r="25" spans="1:10" x14ac:dyDescent="0.2">
      <c r="A25" s="1"/>
      <c r="B25" s="232"/>
      <c r="C25" s="233"/>
      <c r="D25" s="233"/>
      <c r="E25" s="236"/>
      <c r="F25" s="146"/>
      <c r="G25" s="147">
        <f t="shared" si="0"/>
        <v>0</v>
      </c>
      <c r="H25" s="147">
        <f t="shared" si="1"/>
        <v>0</v>
      </c>
      <c r="I25" s="148">
        <f t="shared" si="2"/>
        <v>0</v>
      </c>
      <c r="J25" s="6"/>
    </row>
    <row r="26" spans="1:10" x14ac:dyDescent="0.2">
      <c r="A26" s="1"/>
      <c r="B26" s="232"/>
      <c r="C26" s="233"/>
      <c r="D26" s="233"/>
      <c r="E26" s="236"/>
      <c r="F26" s="146"/>
      <c r="G26" s="147">
        <f t="shared" si="0"/>
        <v>0</v>
      </c>
      <c r="H26" s="147">
        <f t="shared" si="1"/>
        <v>0</v>
      </c>
      <c r="I26" s="148">
        <f t="shared" si="2"/>
        <v>0</v>
      </c>
      <c r="J26" s="6"/>
    </row>
    <row r="27" spans="1:10" x14ac:dyDescent="0.2">
      <c r="A27" s="1"/>
      <c r="B27" s="232"/>
      <c r="C27" s="233"/>
      <c r="D27" s="233"/>
      <c r="E27" s="236"/>
      <c r="F27" s="146"/>
      <c r="G27" s="147">
        <f t="shared" si="0"/>
        <v>0</v>
      </c>
      <c r="H27" s="147">
        <f t="shared" si="1"/>
        <v>0</v>
      </c>
      <c r="I27" s="148">
        <f t="shared" si="2"/>
        <v>0</v>
      </c>
      <c r="J27" s="6"/>
    </row>
    <row r="28" spans="1:10" x14ac:dyDescent="0.2">
      <c r="A28" s="1"/>
      <c r="B28" s="232"/>
      <c r="C28" s="233"/>
      <c r="D28" s="233"/>
      <c r="E28" s="236"/>
      <c r="F28" s="146"/>
      <c r="G28" s="147">
        <f t="shared" si="0"/>
        <v>0</v>
      </c>
      <c r="H28" s="147">
        <f t="shared" si="1"/>
        <v>0</v>
      </c>
      <c r="I28" s="148">
        <f t="shared" si="2"/>
        <v>0</v>
      </c>
      <c r="J28" s="6"/>
    </row>
    <row r="29" spans="1:10" x14ac:dyDescent="0.2">
      <c r="A29" s="1"/>
      <c r="B29" s="232"/>
      <c r="C29" s="233"/>
      <c r="D29" s="233"/>
      <c r="E29" s="236"/>
      <c r="F29" s="146"/>
      <c r="G29" s="147">
        <f t="shared" si="0"/>
        <v>0</v>
      </c>
      <c r="H29" s="147">
        <f t="shared" si="1"/>
        <v>0</v>
      </c>
      <c r="I29" s="148">
        <f t="shared" si="2"/>
        <v>0</v>
      </c>
      <c r="J29" s="6"/>
    </row>
    <row r="30" spans="1:10" x14ac:dyDescent="0.2">
      <c r="A30" s="1"/>
      <c r="B30" s="232"/>
      <c r="C30" s="233"/>
      <c r="D30" s="233"/>
      <c r="E30" s="236"/>
      <c r="F30" s="146"/>
      <c r="G30" s="147">
        <f t="shared" si="0"/>
        <v>0</v>
      </c>
      <c r="H30" s="147">
        <f t="shared" si="1"/>
        <v>0</v>
      </c>
      <c r="I30" s="148">
        <f t="shared" si="2"/>
        <v>0</v>
      </c>
      <c r="J30" s="6"/>
    </row>
    <row r="31" spans="1:10" x14ac:dyDescent="0.2">
      <c r="A31" s="1"/>
      <c r="B31" s="232"/>
      <c r="C31" s="233"/>
      <c r="D31" s="233"/>
      <c r="E31" s="236"/>
      <c r="F31" s="146"/>
      <c r="G31" s="147">
        <f t="shared" si="0"/>
        <v>0</v>
      </c>
      <c r="H31" s="147">
        <f t="shared" si="1"/>
        <v>0</v>
      </c>
      <c r="I31" s="148">
        <f t="shared" si="2"/>
        <v>0</v>
      </c>
      <c r="J31" s="6"/>
    </row>
    <row r="32" spans="1:10" x14ac:dyDescent="0.2">
      <c r="A32" s="1"/>
      <c r="B32" s="232"/>
      <c r="C32" s="233"/>
      <c r="D32" s="233"/>
      <c r="E32" s="236"/>
      <c r="F32" s="146"/>
      <c r="G32" s="147">
        <f t="shared" si="0"/>
        <v>0</v>
      </c>
      <c r="H32" s="147">
        <f t="shared" si="1"/>
        <v>0</v>
      </c>
      <c r="I32" s="148">
        <f t="shared" si="2"/>
        <v>0</v>
      </c>
      <c r="J32" s="6"/>
    </row>
    <row r="33" spans="1:10" x14ac:dyDescent="0.2">
      <c r="A33" s="1"/>
      <c r="B33" s="232"/>
      <c r="C33" s="233"/>
      <c r="D33" s="233"/>
      <c r="E33" s="236"/>
      <c r="F33" s="146"/>
      <c r="G33" s="147">
        <f t="shared" si="0"/>
        <v>0</v>
      </c>
      <c r="H33" s="147">
        <f t="shared" si="1"/>
        <v>0</v>
      </c>
      <c r="I33" s="148">
        <f t="shared" si="2"/>
        <v>0</v>
      </c>
      <c r="J33" s="6"/>
    </row>
    <row r="34" spans="1:10" x14ac:dyDescent="0.2">
      <c r="A34" s="1"/>
      <c r="B34" s="232"/>
      <c r="C34" s="233"/>
      <c r="D34" s="233"/>
      <c r="E34" s="236"/>
      <c r="F34" s="146"/>
      <c r="G34" s="147"/>
      <c r="H34" s="147"/>
      <c r="I34" s="148"/>
      <c r="J34" s="6"/>
    </row>
    <row r="35" spans="1:10" x14ac:dyDescent="0.2">
      <c r="A35" s="1"/>
      <c r="B35" s="232"/>
      <c r="C35" s="233"/>
      <c r="D35" s="233"/>
      <c r="E35" s="236"/>
      <c r="F35" s="146"/>
      <c r="G35" s="147"/>
      <c r="H35" s="147"/>
      <c r="I35" s="148"/>
      <c r="J35" s="6"/>
    </row>
    <row r="36" spans="1:10" x14ac:dyDescent="0.2">
      <c r="A36" s="1"/>
      <c r="B36" s="232"/>
      <c r="C36" s="233"/>
      <c r="D36" s="233"/>
      <c r="E36" s="236"/>
      <c r="F36" s="146"/>
      <c r="G36" s="147"/>
      <c r="H36" s="147"/>
      <c r="I36" s="148"/>
      <c r="J36" s="6"/>
    </row>
    <row r="37" spans="1:10" x14ac:dyDescent="0.2">
      <c r="A37" s="1"/>
      <c r="B37" s="232"/>
      <c r="C37" s="233"/>
      <c r="D37" s="233"/>
      <c r="E37" s="236"/>
      <c r="F37" s="146"/>
      <c r="G37" s="147"/>
      <c r="H37" s="147"/>
      <c r="I37" s="148"/>
      <c r="J37" s="6"/>
    </row>
    <row r="38" spans="1:10" x14ac:dyDescent="0.2">
      <c r="A38" s="1"/>
      <c r="B38" s="232"/>
      <c r="C38" s="233"/>
      <c r="D38" s="233"/>
      <c r="E38" s="236"/>
      <c r="F38" s="146"/>
      <c r="G38" s="147"/>
      <c r="H38" s="147"/>
      <c r="I38" s="148"/>
      <c r="J38" s="6"/>
    </row>
    <row r="39" spans="1:10" x14ac:dyDescent="0.2">
      <c r="A39" s="1"/>
      <c r="B39" s="232"/>
      <c r="C39" s="233"/>
      <c r="D39" s="233"/>
      <c r="E39" s="236"/>
      <c r="F39" s="146"/>
      <c r="G39" s="147"/>
      <c r="H39" s="147"/>
      <c r="I39" s="148"/>
      <c r="J39" s="6"/>
    </row>
    <row r="40" spans="1:10" x14ac:dyDescent="0.2">
      <c r="A40" s="1"/>
      <c r="B40" s="232"/>
      <c r="C40" s="233"/>
      <c r="D40" s="233"/>
      <c r="E40" s="236"/>
      <c r="F40" s="146"/>
      <c r="G40" s="147"/>
      <c r="H40" s="147"/>
      <c r="I40" s="148"/>
      <c r="J40" s="6"/>
    </row>
    <row r="41" spans="1:10" x14ac:dyDescent="0.2">
      <c r="A41" s="1"/>
      <c r="B41" s="232"/>
      <c r="C41" s="233"/>
      <c r="D41" s="233"/>
      <c r="E41" s="236"/>
      <c r="F41" s="146"/>
      <c r="G41" s="147"/>
      <c r="H41" s="147"/>
      <c r="I41" s="148"/>
      <c r="J41" s="6"/>
    </row>
    <row r="42" spans="1:10" x14ac:dyDescent="0.2">
      <c r="A42" s="1"/>
      <c r="B42" s="232"/>
      <c r="C42" s="233"/>
      <c r="D42" s="233"/>
      <c r="E42" s="236"/>
      <c r="F42" s="146"/>
      <c r="G42" s="147"/>
      <c r="H42" s="147"/>
      <c r="I42" s="148"/>
      <c r="J42" s="6"/>
    </row>
    <row r="43" spans="1:10" x14ac:dyDescent="0.2">
      <c r="A43" s="1"/>
      <c r="B43" s="232"/>
      <c r="C43" s="233"/>
      <c r="D43" s="233"/>
      <c r="E43" s="236"/>
      <c r="F43" s="146"/>
      <c r="G43" s="147"/>
      <c r="H43" s="147"/>
      <c r="I43" s="148"/>
      <c r="J43" s="6"/>
    </row>
    <row r="44" spans="1:10" x14ac:dyDescent="0.2">
      <c r="A44" s="1"/>
      <c r="B44" s="232"/>
      <c r="C44" s="233"/>
      <c r="D44" s="233"/>
      <c r="E44" s="236"/>
      <c r="F44" s="146"/>
      <c r="G44" s="147"/>
      <c r="H44" s="147"/>
      <c r="I44" s="148"/>
      <c r="J44" s="6"/>
    </row>
    <row r="45" spans="1:10" x14ac:dyDescent="0.2">
      <c r="A45" s="1"/>
      <c r="B45" s="232"/>
      <c r="C45" s="233"/>
      <c r="D45" s="233"/>
      <c r="E45" s="236"/>
      <c r="F45" s="146"/>
      <c r="G45" s="147"/>
      <c r="H45" s="147"/>
      <c r="I45" s="148"/>
      <c r="J45" s="6"/>
    </row>
    <row r="46" spans="1:10" x14ac:dyDescent="0.2">
      <c r="A46" s="1"/>
      <c r="B46" s="232"/>
      <c r="C46" s="233"/>
      <c r="D46" s="233"/>
      <c r="E46" s="236"/>
      <c r="F46" s="146"/>
      <c r="G46" s="147">
        <f t="shared" si="0"/>
        <v>0</v>
      </c>
      <c r="H46" s="147">
        <f t="shared" si="1"/>
        <v>0</v>
      </c>
      <c r="I46" s="148">
        <f t="shared" si="2"/>
        <v>0</v>
      </c>
      <c r="J46" s="6"/>
    </row>
    <row r="47" spans="1:10" x14ac:dyDescent="0.2">
      <c r="A47" s="1"/>
      <c r="B47" s="232"/>
      <c r="C47" s="233"/>
      <c r="D47" s="233"/>
      <c r="E47" s="236"/>
      <c r="F47" s="146"/>
      <c r="G47" s="147">
        <f t="shared" si="0"/>
        <v>0</v>
      </c>
      <c r="H47" s="147">
        <f t="shared" si="1"/>
        <v>0</v>
      </c>
      <c r="I47" s="148">
        <f t="shared" si="2"/>
        <v>0</v>
      </c>
      <c r="J47" s="6"/>
    </row>
    <row r="48" spans="1:10" x14ac:dyDescent="0.2">
      <c r="A48" s="1"/>
      <c r="B48" s="232"/>
      <c r="C48" s="233"/>
      <c r="D48" s="233"/>
      <c r="E48" s="236"/>
      <c r="F48" s="146"/>
      <c r="G48" s="147">
        <f t="shared" si="0"/>
        <v>0</v>
      </c>
      <c r="H48" s="147">
        <f t="shared" si="1"/>
        <v>0</v>
      </c>
      <c r="I48" s="148">
        <f t="shared" si="2"/>
        <v>0</v>
      </c>
      <c r="J48" s="6"/>
    </row>
    <row r="49" spans="1:10" x14ac:dyDescent="0.2">
      <c r="A49" s="1"/>
      <c r="B49" s="232"/>
      <c r="C49" s="233"/>
      <c r="D49" s="233"/>
      <c r="E49" s="236"/>
      <c r="F49" s="146"/>
      <c r="G49" s="147">
        <f t="shared" si="0"/>
        <v>0</v>
      </c>
      <c r="H49" s="147">
        <f t="shared" si="1"/>
        <v>0</v>
      </c>
      <c r="I49" s="148">
        <f t="shared" si="2"/>
        <v>0</v>
      </c>
      <c r="J49" s="6"/>
    </row>
    <row r="50" spans="1:10" x14ac:dyDescent="0.2">
      <c r="A50" s="1"/>
      <c r="B50" s="232"/>
      <c r="C50" s="233"/>
      <c r="D50" s="233"/>
      <c r="E50" s="236"/>
      <c r="F50" s="146"/>
      <c r="G50" s="147">
        <f t="shared" si="0"/>
        <v>0</v>
      </c>
      <c r="H50" s="147">
        <f t="shared" si="1"/>
        <v>0</v>
      </c>
      <c r="I50" s="148">
        <f t="shared" si="2"/>
        <v>0</v>
      </c>
      <c r="J50" s="6"/>
    </row>
    <row r="51" spans="1:10" x14ac:dyDescent="0.2">
      <c r="A51" s="1"/>
      <c r="B51" s="232"/>
      <c r="C51" s="233"/>
      <c r="D51" s="233"/>
      <c r="E51" s="236"/>
      <c r="F51" s="146"/>
      <c r="G51" s="147">
        <f t="shared" si="0"/>
        <v>0</v>
      </c>
      <c r="H51" s="147">
        <f t="shared" si="1"/>
        <v>0</v>
      </c>
      <c r="I51" s="148">
        <f t="shared" si="2"/>
        <v>0</v>
      </c>
      <c r="J51" s="6"/>
    </row>
    <row r="52" spans="1:10" x14ac:dyDescent="0.2">
      <c r="A52" s="1"/>
      <c r="B52" s="232"/>
      <c r="C52" s="233"/>
      <c r="D52" s="233"/>
      <c r="E52" s="236"/>
      <c r="F52" s="146"/>
      <c r="G52" s="147">
        <f t="shared" si="0"/>
        <v>0</v>
      </c>
      <c r="H52" s="147">
        <f t="shared" si="1"/>
        <v>0</v>
      </c>
      <c r="I52" s="148">
        <f t="shared" si="2"/>
        <v>0</v>
      </c>
      <c r="J52" s="6"/>
    </row>
    <row r="53" spans="1:10" x14ac:dyDescent="0.2">
      <c r="A53" s="1"/>
      <c r="B53" s="232"/>
      <c r="C53" s="233"/>
      <c r="D53" s="233"/>
      <c r="E53" s="236"/>
      <c r="F53" s="146"/>
      <c r="G53" s="147">
        <f t="shared" si="0"/>
        <v>0</v>
      </c>
      <c r="H53" s="147">
        <f t="shared" si="1"/>
        <v>0</v>
      </c>
      <c r="I53" s="148">
        <f t="shared" si="2"/>
        <v>0</v>
      </c>
      <c r="J53" s="6"/>
    </row>
    <row r="54" spans="1:10" x14ac:dyDescent="0.2">
      <c r="A54" s="1"/>
      <c r="B54" s="232"/>
      <c r="C54" s="233"/>
      <c r="D54" s="233"/>
      <c r="E54" s="236"/>
      <c r="F54" s="146"/>
      <c r="G54" s="147">
        <f t="shared" si="0"/>
        <v>0</v>
      </c>
      <c r="H54" s="147">
        <f t="shared" si="1"/>
        <v>0</v>
      </c>
      <c r="I54" s="148">
        <f t="shared" si="2"/>
        <v>0</v>
      </c>
      <c r="J54" s="6"/>
    </row>
    <row r="55" spans="1:10" x14ac:dyDescent="0.2">
      <c r="A55" s="1"/>
      <c r="B55" s="232"/>
      <c r="C55" s="233"/>
      <c r="D55" s="233"/>
      <c r="E55" s="236"/>
      <c r="F55" s="146"/>
      <c r="G55" s="147">
        <f t="shared" si="0"/>
        <v>0</v>
      </c>
      <c r="H55" s="147">
        <f t="shared" si="1"/>
        <v>0</v>
      </c>
      <c r="I55" s="148">
        <f t="shared" si="2"/>
        <v>0</v>
      </c>
      <c r="J55" s="6"/>
    </row>
    <row r="56" spans="1:10" x14ac:dyDescent="0.2">
      <c r="A56" s="1"/>
      <c r="B56" s="232"/>
      <c r="C56" s="233"/>
      <c r="D56" s="233"/>
      <c r="E56" s="236"/>
      <c r="F56" s="146"/>
      <c r="G56" s="147">
        <f t="shared" si="0"/>
        <v>0</v>
      </c>
      <c r="H56" s="147">
        <f t="shared" si="1"/>
        <v>0</v>
      </c>
      <c r="I56" s="148">
        <f t="shared" si="2"/>
        <v>0</v>
      </c>
      <c r="J56" s="6"/>
    </row>
    <row r="57" spans="1:10" x14ac:dyDescent="0.2">
      <c r="A57" s="1"/>
      <c r="B57" s="232"/>
      <c r="C57" s="233"/>
      <c r="D57" s="233"/>
      <c r="E57" s="236"/>
      <c r="F57" s="146"/>
      <c r="G57" s="147">
        <f t="shared" si="0"/>
        <v>0</v>
      </c>
      <c r="H57" s="147">
        <f t="shared" si="1"/>
        <v>0</v>
      </c>
      <c r="I57" s="148">
        <f t="shared" si="2"/>
        <v>0</v>
      </c>
      <c r="J57" s="6"/>
    </row>
    <row r="58" spans="1:10" x14ac:dyDescent="0.2">
      <c r="A58" s="1"/>
      <c r="B58" s="232"/>
      <c r="C58" s="233"/>
      <c r="D58" s="233"/>
      <c r="E58" s="236"/>
      <c r="F58" s="146"/>
      <c r="G58" s="147">
        <f t="shared" si="0"/>
        <v>0</v>
      </c>
      <c r="H58" s="147">
        <f t="shared" si="1"/>
        <v>0</v>
      </c>
      <c r="I58" s="148">
        <f t="shared" si="2"/>
        <v>0</v>
      </c>
      <c r="J58" s="6"/>
    </row>
    <row r="59" spans="1:10" x14ac:dyDescent="0.2">
      <c r="A59" s="1"/>
      <c r="B59" s="232"/>
      <c r="C59" s="233"/>
      <c r="D59" s="233"/>
      <c r="E59" s="236"/>
      <c r="F59" s="146"/>
      <c r="G59" s="147">
        <f t="shared" si="0"/>
        <v>0</v>
      </c>
      <c r="H59" s="147">
        <f t="shared" si="1"/>
        <v>0</v>
      </c>
      <c r="I59" s="148">
        <f t="shared" si="2"/>
        <v>0</v>
      </c>
      <c r="J59" s="6"/>
    </row>
    <row r="60" spans="1:10" x14ac:dyDescent="0.2">
      <c r="A60" s="1"/>
      <c r="B60" s="232"/>
      <c r="C60" s="233"/>
      <c r="D60" s="233"/>
      <c r="E60" s="236"/>
      <c r="F60" s="146"/>
      <c r="G60" s="147">
        <f t="shared" si="0"/>
        <v>0</v>
      </c>
      <c r="H60" s="147">
        <f t="shared" si="1"/>
        <v>0</v>
      </c>
      <c r="I60" s="148">
        <f t="shared" si="2"/>
        <v>0</v>
      </c>
      <c r="J60" s="6"/>
    </row>
    <row r="61" spans="1:10" x14ac:dyDescent="0.2">
      <c r="A61" s="1"/>
      <c r="B61" s="17" t="s">
        <v>387</v>
      </c>
      <c r="C61" s="114">
        <f>SUM(C9:C60)</f>
        <v>0</v>
      </c>
      <c r="D61" s="3"/>
      <c r="E61" s="18" t="s">
        <v>797</v>
      </c>
      <c r="F61" s="3"/>
      <c r="G61" s="3"/>
      <c r="H61" s="38"/>
      <c r="I61" s="114">
        <f>SUM(I9:I60)</f>
        <v>0</v>
      </c>
      <c r="J61" s="6"/>
    </row>
    <row r="62" spans="1:10" ht="23.25" customHeight="1" x14ac:dyDescent="0.2">
      <c r="A62" s="2"/>
      <c r="B62" s="126"/>
      <c r="C62" s="7"/>
      <c r="D62" s="7"/>
      <c r="E62" s="7"/>
      <c r="F62" s="7"/>
      <c r="G62" s="7"/>
      <c r="H62" s="143"/>
      <c r="I62" s="143"/>
      <c r="J62" s="8"/>
    </row>
  </sheetData>
  <sheetProtection algorithmName="SHA-512" hashValue="KSIyINzX0Ikg3TZ8YnQ9+QgqXsAYIv5zSBZD18w0jg50FSwwU5ttGKUM/KjcVRmSt9nBKQrqHCGRxY5B6D1Y3g==" saltValue="gUjmVo6JJWhRZL3H4MM1+Q==" spinCount="100000" sheet="1" insertRows="0"/>
  <mergeCells count="5">
    <mergeCell ref="A7:J7"/>
    <mergeCell ref="B2:E2"/>
    <mergeCell ref="B5:I5"/>
    <mergeCell ref="B4:I4"/>
    <mergeCell ref="A6:J6"/>
  </mergeCells>
  <phoneticPr fontId="0" type="noConversion"/>
  <printOptions horizontalCentered="1" verticalCentered="1"/>
  <pageMargins left="0.35433070866141736" right="0.35433070866141736" top="0.39370078740157483" bottom="0.70866141732283472" header="0.19685039370078741" footer="0.39370078740157483"/>
  <pageSetup paperSize="9" scale="72" orientation="landscape" horizontalDpi="300" verticalDpi="300" r:id="rId1"/>
  <headerFooter alignWithMargins="0">
    <oddHeader xml:space="preserve">&amp;C&amp;"Arial,Bold"Office of Local Government - 2021-22 Permissible Income Workpapers </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pageSetUpPr fitToPage="1"/>
  </sheetPr>
  <dimension ref="A1:L62"/>
  <sheetViews>
    <sheetView zoomScale="91" zoomScaleNormal="91" workbookViewId="0">
      <selection activeCell="B1" sqref="B1"/>
    </sheetView>
  </sheetViews>
  <sheetFormatPr defaultRowHeight="12.75" x14ac:dyDescent="0.2"/>
  <cols>
    <col min="1" max="1" width="2.42578125" customWidth="1"/>
    <col min="2" max="2" width="10.85546875" customWidth="1"/>
    <col min="12" max="12" width="8.140625" customWidth="1"/>
  </cols>
  <sheetData>
    <row r="1" spans="1:12" x14ac:dyDescent="0.2">
      <c r="A1" s="242"/>
      <c r="B1" s="4"/>
      <c r="C1" s="4"/>
      <c r="D1" s="4"/>
      <c r="E1" s="4"/>
      <c r="F1" s="4"/>
      <c r="G1" s="4"/>
      <c r="H1" s="4"/>
      <c r="I1" s="4"/>
      <c r="J1" s="4"/>
      <c r="K1" s="4"/>
      <c r="L1" s="5"/>
    </row>
    <row r="2" spans="1:12" ht="20.25" x14ac:dyDescent="0.3">
      <c r="A2" s="1"/>
      <c r="B2" s="186" t="s">
        <v>798</v>
      </c>
      <c r="C2" s="3"/>
      <c r="D2" s="3"/>
      <c r="E2" s="3"/>
      <c r="F2" s="3"/>
      <c r="G2" s="3"/>
      <c r="H2" s="3"/>
      <c r="I2" s="3"/>
      <c r="J2" s="3"/>
      <c r="K2" s="3"/>
      <c r="L2" s="6"/>
    </row>
    <row r="3" spans="1:12" x14ac:dyDescent="0.2">
      <c r="A3" s="1"/>
      <c r="B3" s="3"/>
      <c r="C3" s="3"/>
      <c r="D3" s="3"/>
      <c r="E3" s="3"/>
      <c r="F3" s="3"/>
      <c r="G3" s="3"/>
      <c r="H3" s="3"/>
      <c r="I3" s="3"/>
      <c r="J3" s="3"/>
      <c r="K3" s="3"/>
      <c r="L3" s="6"/>
    </row>
    <row r="4" spans="1:12" ht="15.75" x14ac:dyDescent="0.25">
      <c r="A4" s="1"/>
      <c r="B4" s="185" t="s">
        <v>799</v>
      </c>
      <c r="C4" s="3"/>
      <c r="D4" s="3"/>
      <c r="E4" s="3"/>
      <c r="F4" s="3"/>
      <c r="G4" s="3"/>
      <c r="H4" s="3"/>
      <c r="I4" s="3"/>
      <c r="J4" s="3"/>
      <c r="K4" s="3"/>
      <c r="L4" s="6"/>
    </row>
    <row r="5" spans="1:12" ht="15" x14ac:dyDescent="0.2">
      <c r="A5" s="1"/>
      <c r="B5" s="160"/>
      <c r="C5" s="160"/>
      <c r="D5" s="160"/>
      <c r="E5" s="160"/>
      <c r="F5" s="160"/>
      <c r="G5" s="160"/>
      <c r="H5" s="160"/>
      <c r="I5" s="160"/>
      <c r="J5" s="160"/>
      <c r="K5" s="160"/>
      <c r="L5" s="6"/>
    </row>
    <row r="6" spans="1:12" ht="15.75" x14ac:dyDescent="0.25">
      <c r="A6" s="1"/>
      <c r="B6" s="48" t="s">
        <v>322</v>
      </c>
      <c r="C6" s="160" t="s">
        <v>673</v>
      </c>
      <c r="D6" s="160"/>
      <c r="E6" s="160"/>
      <c r="F6" s="160"/>
      <c r="G6" s="160"/>
      <c r="H6" s="160"/>
      <c r="I6" s="160"/>
      <c r="J6" s="160"/>
      <c r="K6" s="160"/>
      <c r="L6" s="6"/>
    </row>
    <row r="7" spans="1:12" ht="15.75" x14ac:dyDescent="0.25">
      <c r="A7" s="1"/>
      <c r="B7" s="48"/>
      <c r="C7" s="160" t="s">
        <v>672</v>
      </c>
      <c r="D7" s="160"/>
      <c r="E7" s="160"/>
      <c r="F7" s="160"/>
      <c r="G7" s="160"/>
      <c r="H7" s="160"/>
      <c r="I7" s="160"/>
      <c r="J7" s="160"/>
      <c r="K7" s="160"/>
      <c r="L7" s="6"/>
    </row>
    <row r="8" spans="1:12" ht="15.75" x14ac:dyDescent="0.25">
      <c r="A8" s="1"/>
      <c r="B8" s="48"/>
      <c r="C8" s="160"/>
      <c r="D8" s="160"/>
      <c r="E8" s="160"/>
      <c r="F8" s="160"/>
      <c r="G8" s="160"/>
      <c r="H8" s="160"/>
      <c r="I8" s="160"/>
      <c r="J8" s="160"/>
      <c r="K8" s="160"/>
      <c r="L8" s="6"/>
    </row>
    <row r="9" spans="1:12" ht="15.75" x14ac:dyDescent="0.25">
      <c r="A9" s="1"/>
      <c r="B9" s="48"/>
      <c r="C9" s="48" t="s">
        <v>402</v>
      </c>
      <c r="D9" s="160" t="s">
        <v>428</v>
      </c>
      <c r="E9" s="160"/>
      <c r="F9" s="160"/>
      <c r="G9" s="160"/>
      <c r="H9" s="160"/>
      <c r="I9" s="160"/>
      <c r="J9" s="160"/>
      <c r="K9" s="160"/>
      <c r="L9" s="6"/>
    </row>
    <row r="10" spans="1:12" ht="15.75" x14ac:dyDescent="0.25">
      <c r="A10" s="1"/>
      <c r="B10" s="48"/>
      <c r="C10" s="160"/>
      <c r="D10" s="160" t="s">
        <v>429</v>
      </c>
      <c r="E10" s="160"/>
      <c r="F10" s="160"/>
      <c r="G10" s="160"/>
      <c r="H10" s="160"/>
      <c r="I10" s="160"/>
      <c r="J10" s="160"/>
      <c r="K10" s="160"/>
      <c r="L10" s="6"/>
    </row>
    <row r="11" spans="1:12" ht="15.75" x14ac:dyDescent="0.25">
      <c r="A11" s="1"/>
      <c r="B11" s="48"/>
      <c r="C11" s="160"/>
      <c r="D11" s="160"/>
      <c r="E11" s="160"/>
      <c r="F11" s="160"/>
      <c r="G11" s="160"/>
      <c r="H11" s="160"/>
      <c r="I11" s="160"/>
      <c r="J11" s="160"/>
      <c r="K11" s="160"/>
      <c r="L11" s="6"/>
    </row>
    <row r="12" spans="1:12" ht="15.75" x14ac:dyDescent="0.25">
      <c r="A12" s="1"/>
      <c r="B12" s="48" t="s">
        <v>207</v>
      </c>
      <c r="C12" s="160"/>
      <c r="D12" s="160"/>
      <c r="E12" s="160"/>
      <c r="F12" s="160"/>
      <c r="G12" s="160"/>
      <c r="H12" s="160"/>
      <c r="I12" s="160"/>
      <c r="J12" s="160"/>
      <c r="K12" s="160"/>
      <c r="L12" s="6"/>
    </row>
    <row r="13" spans="1:12" ht="15" x14ac:dyDescent="0.2">
      <c r="A13" s="1"/>
      <c r="B13" s="187" t="s">
        <v>208</v>
      </c>
      <c r="C13" s="160" t="s">
        <v>430</v>
      </c>
      <c r="D13" s="160"/>
      <c r="E13" s="160"/>
      <c r="F13" s="160"/>
      <c r="G13" s="160"/>
      <c r="H13" s="160"/>
      <c r="I13" s="160"/>
      <c r="J13" s="160"/>
      <c r="K13" s="160"/>
      <c r="L13" s="6"/>
    </row>
    <row r="14" spans="1:12" ht="15" x14ac:dyDescent="0.2">
      <c r="A14" s="1"/>
      <c r="B14" s="187"/>
      <c r="C14" s="160" t="s">
        <v>431</v>
      </c>
      <c r="D14" s="160"/>
      <c r="E14" s="160"/>
      <c r="F14" s="160"/>
      <c r="G14" s="160"/>
      <c r="H14" s="160"/>
      <c r="I14" s="160"/>
      <c r="J14" s="160"/>
      <c r="K14" s="160"/>
      <c r="L14" s="6"/>
    </row>
    <row r="15" spans="1:12" ht="15" x14ac:dyDescent="0.2">
      <c r="A15" s="1"/>
      <c r="B15" s="187"/>
      <c r="C15" s="160" t="s">
        <v>432</v>
      </c>
      <c r="D15" s="160"/>
      <c r="E15" s="160"/>
      <c r="F15" s="160"/>
      <c r="G15" s="160"/>
      <c r="H15" s="160"/>
      <c r="I15" s="160"/>
      <c r="J15" s="160"/>
      <c r="K15" s="160"/>
      <c r="L15" s="6"/>
    </row>
    <row r="16" spans="1:12" ht="15" x14ac:dyDescent="0.2">
      <c r="A16" s="1"/>
      <c r="B16" s="187"/>
      <c r="C16" s="160" t="s">
        <v>433</v>
      </c>
      <c r="D16" s="160"/>
      <c r="E16" s="160"/>
      <c r="F16" s="160"/>
      <c r="G16" s="160"/>
      <c r="H16" s="160"/>
      <c r="I16" s="160"/>
      <c r="J16" s="160"/>
      <c r="K16" s="160"/>
      <c r="L16" s="6"/>
    </row>
    <row r="17" spans="1:12" ht="15" x14ac:dyDescent="0.2">
      <c r="A17" s="1"/>
      <c r="B17" s="187"/>
      <c r="C17" s="160"/>
      <c r="D17" s="160"/>
      <c r="E17" s="160"/>
      <c r="F17" s="160"/>
      <c r="G17" s="160"/>
      <c r="H17" s="160"/>
      <c r="I17" s="160"/>
      <c r="J17" s="160"/>
      <c r="K17" s="160"/>
      <c r="L17" s="6"/>
    </row>
    <row r="18" spans="1:12" ht="15" x14ac:dyDescent="0.2">
      <c r="A18" s="1"/>
      <c r="B18" s="187" t="s">
        <v>208</v>
      </c>
      <c r="C18" s="160" t="s">
        <v>801</v>
      </c>
      <c r="D18" s="160"/>
      <c r="E18" s="160"/>
      <c r="F18" s="160"/>
      <c r="G18" s="160"/>
      <c r="H18" s="160"/>
      <c r="I18" s="160"/>
      <c r="J18" s="160"/>
      <c r="K18" s="160"/>
      <c r="L18" s="6"/>
    </row>
    <row r="19" spans="1:12" ht="15" x14ac:dyDescent="0.2">
      <c r="A19" s="1"/>
      <c r="B19" s="187"/>
      <c r="C19" s="160" t="s">
        <v>434</v>
      </c>
      <c r="D19" s="160"/>
      <c r="E19" s="160"/>
      <c r="F19" s="160"/>
      <c r="G19" s="160"/>
      <c r="H19" s="160"/>
      <c r="I19" s="160"/>
      <c r="J19" s="160"/>
      <c r="K19" s="160"/>
      <c r="L19" s="6"/>
    </row>
    <row r="20" spans="1:12" ht="15" x14ac:dyDescent="0.2">
      <c r="A20" s="1"/>
      <c r="B20" s="187"/>
      <c r="C20" s="160" t="s">
        <v>435</v>
      </c>
      <c r="D20" s="160"/>
      <c r="E20" s="160"/>
      <c r="F20" s="160"/>
      <c r="G20" s="160"/>
      <c r="H20" s="160"/>
      <c r="I20" s="160"/>
      <c r="J20" s="160"/>
      <c r="K20" s="160"/>
      <c r="L20" s="6"/>
    </row>
    <row r="21" spans="1:12" ht="15" x14ac:dyDescent="0.2">
      <c r="A21" s="1"/>
      <c r="B21" s="187"/>
      <c r="C21" s="160"/>
      <c r="D21" s="160"/>
      <c r="E21" s="160"/>
      <c r="F21" s="160"/>
      <c r="G21" s="160"/>
      <c r="H21" s="160"/>
      <c r="I21" s="160"/>
      <c r="J21" s="160"/>
      <c r="K21" s="160"/>
      <c r="L21" s="6"/>
    </row>
    <row r="22" spans="1:12" ht="15" x14ac:dyDescent="0.2">
      <c r="A22" s="1"/>
      <c r="B22" s="187" t="s">
        <v>208</v>
      </c>
      <c r="C22" s="160" t="s">
        <v>675</v>
      </c>
      <c r="D22" s="160"/>
      <c r="E22" s="160"/>
      <c r="F22" s="160"/>
      <c r="G22" s="160"/>
      <c r="H22" s="160"/>
      <c r="I22" s="160"/>
      <c r="J22" s="160"/>
      <c r="K22" s="160"/>
      <c r="L22" s="6"/>
    </row>
    <row r="23" spans="1:12" ht="15" x14ac:dyDescent="0.2">
      <c r="A23" s="1"/>
      <c r="B23" s="187"/>
      <c r="C23" s="160" t="s">
        <v>674</v>
      </c>
      <c r="D23" s="160"/>
      <c r="E23" s="160"/>
      <c r="F23" s="160"/>
      <c r="G23" s="160"/>
      <c r="H23" s="160"/>
      <c r="I23" s="160"/>
      <c r="J23" s="160"/>
      <c r="K23" s="160"/>
      <c r="L23" s="6"/>
    </row>
    <row r="24" spans="1:12" ht="15" x14ac:dyDescent="0.2">
      <c r="A24" s="1"/>
      <c r="B24" s="187"/>
      <c r="C24" s="160"/>
      <c r="D24" s="160"/>
      <c r="E24" s="160"/>
      <c r="F24" s="160"/>
      <c r="G24" s="160"/>
      <c r="H24" s="160"/>
      <c r="I24" s="160"/>
      <c r="J24" s="160"/>
      <c r="K24" s="160"/>
      <c r="L24" s="6"/>
    </row>
    <row r="25" spans="1:12" ht="18" x14ac:dyDescent="0.25">
      <c r="A25" s="1"/>
      <c r="B25" s="556" t="s">
        <v>215</v>
      </c>
      <c r="C25" s="556"/>
      <c r="D25" s="556"/>
      <c r="E25" s="556"/>
      <c r="F25" s="556"/>
      <c r="G25" s="556"/>
      <c r="H25" s="556"/>
      <c r="I25" s="556"/>
      <c r="J25" s="556"/>
      <c r="K25" s="556"/>
      <c r="L25" s="6"/>
    </row>
    <row r="26" spans="1:12" ht="15" x14ac:dyDescent="0.2">
      <c r="A26" s="1"/>
      <c r="B26" s="187"/>
      <c r="C26" s="160"/>
      <c r="D26" s="160"/>
      <c r="E26" s="160"/>
      <c r="F26" s="160"/>
      <c r="G26" s="160"/>
      <c r="H26" s="160"/>
      <c r="I26" s="160"/>
      <c r="J26" s="160"/>
      <c r="K26" s="160"/>
      <c r="L26" s="6"/>
    </row>
    <row r="27" spans="1:12" ht="15.75" x14ac:dyDescent="0.25">
      <c r="A27" s="1"/>
      <c r="B27" s="101" t="s">
        <v>436</v>
      </c>
      <c r="C27" s="105"/>
      <c r="D27" s="160"/>
      <c r="E27" s="160"/>
      <c r="F27" s="160"/>
      <c r="G27" s="160"/>
      <c r="H27" s="160"/>
      <c r="I27" s="160"/>
      <c r="J27" s="160"/>
      <c r="K27" s="160"/>
      <c r="L27" s="6"/>
    </row>
    <row r="28" spans="1:12" ht="15" x14ac:dyDescent="0.2">
      <c r="A28" s="1"/>
      <c r="B28" s="105"/>
      <c r="C28" s="105"/>
      <c r="D28" s="160"/>
      <c r="E28" s="160"/>
      <c r="F28" s="160"/>
      <c r="G28" s="160"/>
      <c r="H28" s="160"/>
      <c r="I28" s="160"/>
      <c r="J28" s="160"/>
      <c r="K28" s="160"/>
      <c r="L28" s="6"/>
    </row>
    <row r="29" spans="1:12" ht="15" x14ac:dyDescent="0.2">
      <c r="A29" s="1"/>
      <c r="B29" s="105" t="s">
        <v>620</v>
      </c>
      <c r="C29" s="105"/>
      <c r="D29" s="160"/>
      <c r="E29" s="160"/>
      <c r="F29" s="160"/>
      <c r="G29" s="160"/>
      <c r="H29" s="160"/>
      <c r="I29" s="160"/>
      <c r="J29" s="160"/>
      <c r="K29" s="160"/>
      <c r="L29" s="6"/>
    </row>
    <row r="30" spans="1:12" ht="15" x14ac:dyDescent="0.2">
      <c r="A30" s="1"/>
      <c r="B30" s="105" t="s">
        <v>619</v>
      </c>
      <c r="C30" s="105"/>
      <c r="D30" s="160"/>
      <c r="E30" s="160"/>
      <c r="F30" s="160"/>
      <c r="G30" s="160"/>
      <c r="H30" s="160"/>
      <c r="I30" s="160"/>
      <c r="J30" s="160"/>
      <c r="K30" s="160"/>
      <c r="L30" s="6"/>
    </row>
    <row r="31" spans="1:12" ht="15" x14ac:dyDescent="0.2">
      <c r="A31" s="1"/>
      <c r="B31" s="105" t="s">
        <v>621</v>
      </c>
      <c r="C31" s="105"/>
      <c r="D31" s="160"/>
      <c r="E31" s="160"/>
      <c r="F31" s="160"/>
      <c r="G31" s="160"/>
      <c r="H31" s="160"/>
      <c r="I31" s="160"/>
      <c r="J31" s="160"/>
      <c r="K31" s="160"/>
      <c r="L31" s="6"/>
    </row>
    <row r="32" spans="1:12" ht="15" x14ac:dyDescent="0.2">
      <c r="A32" s="1"/>
      <c r="B32" s="105" t="s">
        <v>437</v>
      </c>
      <c r="C32" s="105"/>
      <c r="D32" s="160"/>
      <c r="E32" s="160"/>
      <c r="F32" s="160"/>
      <c r="G32" s="160"/>
      <c r="H32" s="160"/>
      <c r="I32" s="160"/>
      <c r="J32" s="160"/>
      <c r="K32" s="160"/>
      <c r="L32" s="6"/>
    </row>
    <row r="33" spans="1:12" ht="15" x14ac:dyDescent="0.2">
      <c r="A33" s="1"/>
      <c r="B33" s="105" t="s">
        <v>438</v>
      </c>
      <c r="C33" s="105"/>
      <c r="D33" s="160"/>
      <c r="E33" s="160"/>
      <c r="F33" s="160"/>
      <c r="G33" s="160"/>
      <c r="H33" s="160"/>
      <c r="I33" s="160"/>
      <c r="J33" s="160"/>
      <c r="K33" s="160"/>
      <c r="L33" s="6"/>
    </row>
    <row r="34" spans="1:12" ht="15" x14ac:dyDescent="0.2">
      <c r="A34" s="1"/>
      <c r="B34" s="105"/>
      <c r="C34" s="105"/>
      <c r="D34" s="160"/>
      <c r="E34" s="160"/>
      <c r="F34" s="160"/>
      <c r="G34" s="160"/>
      <c r="H34" s="160"/>
      <c r="I34" s="160"/>
      <c r="J34" s="160"/>
      <c r="K34" s="160"/>
      <c r="L34" s="6"/>
    </row>
    <row r="35" spans="1:12" ht="15.75" x14ac:dyDescent="0.25">
      <c r="A35" s="1"/>
      <c r="B35" s="189" t="s">
        <v>402</v>
      </c>
      <c r="C35" s="105" t="s">
        <v>622</v>
      </c>
      <c r="D35" s="160"/>
      <c r="E35" s="160"/>
      <c r="F35" s="160"/>
      <c r="G35" s="160"/>
      <c r="H35" s="160"/>
      <c r="I35" s="160"/>
      <c r="J35" s="160"/>
      <c r="K35" s="160"/>
      <c r="L35" s="6"/>
    </row>
    <row r="36" spans="1:12" ht="15" x14ac:dyDescent="0.2">
      <c r="A36" s="1"/>
      <c r="B36" s="105"/>
      <c r="C36" s="105" t="s">
        <v>439</v>
      </c>
      <c r="D36" s="160"/>
      <c r="E36" s="160"/>
      <c r="F36" s="160"/>
      <c r="G36" s="160"/>
      <c r="H36" s="160"/>
      <c r="I36" s="160"/>
      <c r="J36" s="160"/>
      <c r="K36" s="160"/>
      <c r="L36" s="6"/>
    </row>
    <row r="37" spans="1:12" ht="15" x14ac:dyDescent="0.2">
      <c r="A37" s="1"/>
      <c r="B37" s="105"/>
      <c r="C37" s="105" t="s">
        <v>623</v>
      </c>
      <c r="D37" s="160"/>
      <c r="E37" s="160"/>
      <c r="F37" s="160"/>
      <c r="G37" s="160"/>
      <c r="H37" s="160"/>
      <c r="I37" s="160"/>
      <c r="J37" s="160"/>
      <c r="K37" s="160"/>
      <c r="L37" s="6"/>
    </row>
    <row r="38" spans="1:12" ht="15" x14ac:dyDescent="0.2">
      <c r="A38" s="1"/>
      <c r="B38" s="105"/>
      <c r="C38" s="105"/>
      <c r="D38" s="160"/>
      <c r="E38" s="160"/>
      <c r="F38" s="160"/>
      <c r="G38" s="160"/>
      <c r="H38" s="160"/>
      <c r="I38" s="160"/>
      <c r="J38" s="160"/>
      <c r="K38" s="160"/>
      <c r="L38" s="6"/>
    </row>
    <row r="39" spans="1:12" ht="15" x14ac:dyDescent="0.2">
      <c r="A39" s="1"/>
      <c r="B39" s="105"/>
      <c r="C39" s="105" t="s">
        <v>440</v>
      </c>
      <c r="D39" s="160"/>
      <c r="E39" s="160"/>
      <c r="F39" s="160"/>
      <c r="G39" s="160"/>
      <c r="H39" s="160"/>
      <c r="I39" s="160"/>
      <c r="J39" s="160"/>
      <c r="K39" s="160"/>
      <c r="L39" s="6"/>
    </row>
    <row r="40" spans="1:12" ht="15.75" x14ac:dyDescent="0.25">
      <c r="A40" s="1"/>
      <c r="B40" s="105"/>
      <c r="C40" s="105" t="s">
        <v>441</v>
      </c>
      <c r="D40" s="160"/>
      <c r="E40" s="160"/>
      <c r="F40" s="160"/>
      <c r="G40" s="160"/>
      <c r="H40" s="160"/>
      <c r="I40" s="160"/>
      <c r="J40" s="160"/>
      <c r="K40" s="160"/>
      <c r="L40" s="6"/>
    </row>
    <row r="41" spans="1:12" ht="15.75" x14ac:dyDescent="0.25">
      <c r="A41" s="1"/>
      <c r="B41" s="105"/>
      <c r="C41" s="105" t="s">
        <v>442</v>
      </c>
      <c r="D41" s="160"/>
      <c r="E41" s="160"/>
      <c r="F41" s="160"/>
      <c r="G41" s="160"/>
      <c r="H41" s="160"/>
      <c r="I41" s="160"/>
      <c r="J41" s="160"/>
      <c r="K41" s="160"/>
      <c r="L41" s="6"/>
    </row>
    <row r="42" spans="1:12" ht="15" x14ac:dyDescent="0.2">
      <c r="A42" s="1"/>
      <c r="B42" s="105"/>
      <c r="C42" s="105" t="s">
        <v>443</v>
      </c>
      <c r="D42" s="160"/>
      <c r="E42" s="160"/>
      <c r="F42" s="160"/>
      <c r="G42" s="160"/>
      <c r="H42" s="160"/>
      <c r="I42" s="160"/>
      <c r="J42" s="160"/>
      <c r="K42" s="160"/>
      <c r="L42" s="6"/>
    </row>
    <row r="43" spans="1:12" ht="15" x14ac:dyDescent="0.2">
      <c r="A43" s="1"/>
      <c r="B43" s="105"/>
      <c r="C43" s="105"/>
      <c r="D43" s="160"/>
      <c r="E43" s="160"/>
      <c r="F43" s="160"/>
      <c r="G43" s="160"/>
      <c r="H43" s="160"/>
      <c r="I43" s="160"/>
      <c r="J43" s="160"/>
      <c r="K43" s="160"/>
      <c r="L43" s="6"/>
    </row>
    <row r="44" spans="1:12" ht="15.75" x14ac:dyDescent="0.25">
      <c r="A44" s="1"/>
      <c r="B44" s="101" t="s">
        <v>331</v>
      </c>
      <c r="C44" s="105"/>
      <c r="D44" s="160"/>
      <c r="E44" s="160"/>
      <c r="F44" s="160"/>
      <c r="G44" s="160"/>
      <c r="H44" s="160"/>
      <c r="I44" s="160"/>
      <c r="J44" s="160"/>
      <c r="K44" s="160"/>
      <c r="L44" s="6"/>
    </row>
    <row r="45" spans="1:12" ht="15.75" x14ac:dyDescent="0.25">
      <c r="A45" s="1"/>
      <c r="B45" s="101" t="s">
        <v>332</v>
      </c>
      <c r="C45" s="105"/>
      <c r="D45" s="160"/>
      <c r="E45" s="160"/>
      <c r="F45" s="160"/>
      <c r="G45" s="160"/>
      <c r="H45" s="160"/>
      <c r="I45" s="160"/>
      <c r="J45" s="160"/>
      <c r="K45" s="160"/>
      <c r="L45" s="6"/>
    </row>
    <row r="46" spans="1:12" ht="15.75" x14ac:dyDescent="0.25">
      <c r="A46" s="1"/>
      <c r="B46" s="101" t="s">
        <v>837</v>
      </c>
      <c r="C46" s="105"/>
      <c r="D46" s="160"/>
      <c r="E46" s="160"/>
      <c r="F46" s="160"/>
      <c r="G46" s="160"/>
      <c r="H46" s="160"/>
      <c r="I46" s="160"/>
      <c r="J46" s="160"/>
      <c r="K46" s="160"/>
      <c r="L46" s="6"/>
    </row>
    <row r="47" spans="1:12" ht="15" x14ac:dyDescent="0.2">
      <c r="A47" s="1"/>
      <c r="B47" s="105"/>
      <c r="C47" s="105"/>
      <c r="D47" s="160"/>
      <c r="E47" s="160"/>
      <c r="F47" s="160"/>
      <c r="G47" s="160"/>
      <c r="H47" s="160"/>
      <c r="I47" s="160"/>
      <c r="J47" s="160"/>
      <c r="K47" s="160"/>
      <c r="L47" s="6"/>
    </row>
    <row r="48" spans="1:12" ht="15" x14ac:dyDescent="0.2">
      <c r="A48" s="1"/>
      <c r="B48" s="105" t="s">
        <v>444</v>
      </c>
      <c r="C48" s="105"/>
      <c r="D48" s="160"/>
      <c r="E48" s="160"/>
      <c r="F48" s="160"/>
      <c r="G48" s="160"/>
      <c r="H48" s="160"/>
      <c r="I48" s="160"/>
      <c r="J48" s="160"/>
      <c r="K48" s="160"/>
      <c r="L48" s="6"/>
    </row>
    <row r="49" spans="1:12" ht="15" x14ac:dyDescent="0.2">
      <c r="A49" s="1"/>
      <c r="B49" s="105" t="s">
        <v>445</v>
      </c>
      <c r="C49" s="105"/>
      <c r="D49" s="160"/>
      <c r="E49" s="160"/>
      <c r="F49" s="160"/>
      <c r="G49" s="160"/>
      <c r="H49" s="160"/>
      <c r="I49" s="160"/>
      <c r="J49" s="160"/>
      <c r="K49" s="160"/>
      <c r="L49" s="6"/>
    </row>
    <row r="50" spans="1:12" ht="15" x14ac:dyDescent="0.2">
      <c r="A50" s="1"/>
      <c r="B50" s="105" t="s">
        <v>446</v>
      </c>
      <c r="C50" s="105"/>
      <c r="D50" s="160"/>
      <c r="E50" s="160"/>
      <c r="F50" s="160"/>
      <c r="G50" s="160"/>
      <c r="H50" s="160"/>
      <c r="I50" s="160"/>
      <c r="J50" s="160"/>
      <c r="K50" s="160"/>
      <c r="L50" s="6"/>
    </row>
    <row r="51" spans="1:12" ht="15" x14ac:dyDescent="0.2">
      <c r="A51" s="2"/>
      <c r="B51" s="194"/>
      <c r="C51" s="194"/>
      <c r="D51" s="195"/>
      <c r="E51" s="195"/>
      <c r="F51" s="195"/>
      <c r="G51" s="195"/>
      <c r="H51" s="195"/>
      <c r="I51" s="195"/>
      <c r="J51" s="195"/>
      <c r="K51" s="195"/>
      <c r="L51" s="8"/>
    </row>
    <row r="52" spans="1:12" ht="15" x14ac:dyDescent="0.2">
      <c r="A52" s="25"/>
      <c r="B52" s="197"/>
      <c r="C52" s="197"/>
      <c r="D52" s="196"/>
      <c r="E52" s="196"/>
      <c r="F52" s="196"/>
      <c r="G52" s="196"/>
      <c r="H52" s="196"/>
      <c r="I52" s="196"/>
      <c r="J52" s="196"/>
      <c r="K52" s="196"/>
      <c r="L52" s="5"/>
    </row>
    <row r="53" spans="1:12" ht="15" x14ac:dyDescent="0.2">
      <c r="A53" s="1"/>
      <c r="B53" s="105" t="s">
        <v>365</v>
      </c>
      <c r="C53" s="105"/>
      <c r="D53" s="160"/>
      <c r="E53" s="160"/>
      <c r="F53" s="160"/>
      <c r="G53" s="160"/>
      <c r="H53" s="160"/>
      <c r="I53" s="160"/>
      <c r="J53" s="160"/>
      <c r="K53" s="160"/>
      <c r="L53" s="6"/>
    </row>
    <row r="54" spans="1:12" ht="15" x14ac:dyDescent="0.2">
      <c r="A54" s="1"/>
      <c r="B54" s="105" t="s">
        <v>676</v>
      </c>
      <c r="C54" s="105"/>
      <c r="D54" s="160"/>
      <c r="E54" s="160"/>
      <c r="F54" s="160"/>
      <c r="G54" s="160"/>
      <c r="H54" s="160"/>
      <c r="I54" s="160"/>
      <c r="J54" s="160"/>
      <c r="K54" s="160"/>
      <c r="L54" s="6"/>
    </row>
    <row r="55" spans="1:12" ht="15" x14ac:dyDescent="0.2">
      <c r="A55" s="1"/>
      <c r="B55" s="105" t="s">
        <v>677</v>
      </c>
      <c r="C55" s="105"/>
      <c r="D55" s="160"/>
      <c r="E55" s="160"/>
      <c r="F55" s="160"/>
      <c r="G55" s="160"/>
      <c r="H55" s="160"/>
      <c r="I55" s="160"/>
      <c r="J55" s="160"/>
      <c r="K55" s="160"/>
      <c r="L55" s="6"/>
    </row>
    <row r="56" spans="1:12" ht="15" x14ac:dyDescent="0.2">
      <c r="A56" s="1"/>
      <c r="B56" s="105" t="s">
        <v>678</v>
      </c>
      <c r="C56" s="105"/>
      <c r="D56" s="160"/>
      <c r="E56" s="160"/>
      <c r="F56" s="160"/>
      <c r="G56" s="160"/>
      <c r="H56" s="160"/>
      <c r="I56" s="160"/>
      <c r="J56" s="160"/>
      <c r="K56" s="160"/>
      <c r="L56" s="6"/>
    </row>
    <row r="57" spans="1:12" ht="15" x14ac:dyDescent="0.2">
      <c r="A57" s="1"/>
      <c r="B57" s="105"/>
      <c r="C57" s="105"/>
      <c r="D57" s="160"/>
      <c r="E57" s="160"/>
      <c r="F57" s="160"/>
      <c r="G57" s="160"/>
      <c r="H57" s="160"/>
      <c r="I57" s="160"/>
      <c r="J57" s="160"/>
      <c r="K57" s="160"/>
      <c r="L57" s="6"/>
    </row>
    <row r="58" spans="1:12" ht="15" x14ac:dyDescent="0.2">
      <c r="A58" s="1"/>
      <c r="B58" s="105" t="s">
        <v>368</v>
      </c>
      <c r="C58" s="105"/>
      <c r="D58" s="160"/>
      <c r="E58" s="160"/>
      <c r="F58" s="160"/>
      <c r="G58" s="160"/>
      <c r="H58" s="160"/>
      <c r="I58" s="160"/>
      <c r="J58" s="160"/>
      <c r="K58" s="160"/>
      <c r="L58" s="6"/>
    </row>
    <row r="59" spans="1:12" ht="15" x14ac:dyDescent="0.2">
      <c r="A59" s="1"/>
      <c r="B59" s="105" t="s">
        <v>679</v>
      </c>
      <c r="C59" s="105"/>
      <c r="D59" s="160"/>
      <c r="E59" s="160"/>
      <c r="F59" s="160"/>
      <c r="G59" s="160"/>
      <c r="H59" s="160"/>
      <c r="I59" s="160"/>
      <c r="J59" s="160"/>
      <c r="K59" s="160"/>
      <c r="L59" s="6"/>
    </row>
    <row r="60" spans="1:12" ht="15" x14ac:dyDescent="0.2">
      <c r="A60" s="1"/>
      <c r="B60" s="105" t="s">
        <v>680</v>
      </c>
      <c r="C60" s="105"/>
      <c r="D60" s="160"/>
      <c r="E60" s="160"/>
      <c r="F60" s="160"/>
      <c r="G60" s="160"/>
      <c r="H60" s="160"/>
      <c r="I60" s="160"/>
      <c r="J60" s="160"/>
      <c r="K60" s="160"/>
      <c r="L60" s="6"/>
    </row>
    <row r="61" spans="1:12" ht="15" x14ac:dyDescent="0.2">
      <c r="A61" s="1"/>
      <c r="B61" s="105" t="s">
        <v>802</v>
      </c>
      <c r="C61" s="105"/>
      <c r="D61" s="160"/>
      <c r="E61" s="160"/>
      <c r="F61" s="160"/>
      <c r="G61" s="160"/>
      <c r="H61" s="160"/>
      <c r="I61" s="160"/>
      <c r="J61" s="160"/>
      <c r="K61" s="160"/>
      <c r="L61" s="6"/>
    </row>
    <row r="62" spans="1:12" x14ac:dyDescent="0.2">
      <c r="A62" s="2"/>
      <c r="B62" s="7"/>
      <c r="C62" s="7"/>
      <c r="D62" s="7"/>
      <c r="E62" s="7"/>
      <c r="F62" s="7"/>
      <c r="G62" s="7"/>
      <c r="H62" s="7"/>
      <c r="I62" s="7"/>
      <c r="J62" s="7"/>
      <c r="K62" s="7"/>
      <c r="L62" s="8"/>
    </row>
  </sheetData>
  <sheetProtection algorithmName="SHA-512" hashValue="Oya0nbDcQ9lmfskEt2FcYdI7EFMHOsc0azt3CWK7F6Xb9d1vVj2odMMfJ27zuO2VA8Rc2VSqq3AGTPQxjDCmqw==" saltValue="DJlKTnOfn720ESD4CXGE+w==" spinCount="100000" sheet="1" objects="1" scenarios="1"/>
  <mergeCells count="1">
    <mergeCell ref="B25:K25"/>
  </mergeCells>
  <phoneticPr fontId="0" type="noConversion"/>
  <printOptions horizontalCentered="1" verticalCentered="1"/>
  <pageMargins left="0.35433070866141736" right="0.35433070866141736" top="0.39370078740157483" bottom="0.70866141732283472" header="0.19685039370078741" footer="0.39370078740157483"/>
  <pageSetup paperSize="9" scale="82" orientation="portrait" horizontalDpi="300" verticalDpi="300" r:id="rId1"/>
  <headerFooter alignWithMargins="0">
    <oddHeader xml:space="preserve">&amp;C&amp;"Arial,Bold"Office of Local Government - 2021-22Permissible Income Workpapers </oddHeader>
    <oddFooter>&amp;A</oddFooter>
  </headerFooter>
  <rowBreaks count="1" manualBreakCount="1">
    <brk id="5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E7241-A498-4F3A-B785-725107429209}">
  <dimension ref="A1:G19"/>
  <sheetViews>
    <sheetView workbookViewId="0">
      <selection activeCell="C5" sqref="C5"/>
    </sheetView>
  </sheetViews>
  <sheetFormatPr defaultRowHeight="12.75" x14ac:dyDescent="0.2"/>
  <cols>
    <col min="1" max="1" width="5.28515625" customWidth="1"/>
    <col min="2" max="2" width="19.28515625" customWidth="1"/>
    <col min="3" max="3" width="21" customWidth="1"/>
    <col min="4" max="4" width="18.28515625" customWidth="1"/>
    <col min="5" max="5" width="21" customWidth="1"/>
    <col min="6" max="6" width="15.5703125" customWidth="1"/>
    <col min="7" max="7" width="7.42578125" customWidth="1"/>
  </cols>
  <sheetData>
    <row r="1" spans="1:7" x14ac:dyDescent="0.2">
      <c r="A1" s="372"/>
      <c r="B1" s="373"/>
      <c r="C1" s="373"/>
      <c r="D1" s="373"/>
      <c r="E1" s="373"/>
      <c r="F1" s="373"/>
      <c r="G1" s="374"/>
    </row>
    <row r="2" spans="1:7" ht="15.75" x14ac:dyDescent="0.25">
      <c r="A2" s="375"/>
      <c r="B2" s="590" t="str">
        <f>IF(Identification!C9="","",Identification!C9)</f>
        <v>Select Council Name</v>
      </c>
      <c r="C2" s="591"/>
      <c r="D2" s="591"/>
      <c r="E2" s="591"/>
      <c r="F2" s="592"/>
      <c r="G2" s="376"/>
    </row>
    <row r="3" spans="1:7" x14ac:dyDescent="0.2">
      <c r="A3" s="375"/>
      <c r="B3" s="377"/>
      <c r="C3" s="377"/>
      <c r="D3" s="377"/>
      <c r="E3" s="377"/>
      <c r="F3" s="377"/>
      <c r="G3" s="376"/>
    </row>
    <row r="4" spans="1:7" s="504" customFormat="1" ht="39" customHeight="1" x14ac:dyDescent="0.2">
      <c r="A4" s="501"/>
      <c r="B4" s="502"/>
      <c r="C4" s="500" t="s">
        <v>614</v>
      </c>
      <c r="D4" s="505" t="s">
        <v>823</v>
      </c>
      <c r="E4" s="500" t="s">
        <v>615</v>
      </c>
      <c r="F4" s="505" t="s">
        <v>826</v>
      </c>
      <c r="G4" s="503"/>
    </row>
    <row r="5" spans="1:7" x14ac:dyDescent="0.2">
      <c r="A5" s="375"/>
      <c r="B5" s="382" t="s">
        <v>606</v>
      </c>
      <c r="C5" s="526"/>
      <c r="D5" s="526"/>
      <c r="E5" s="498">
        <f>C5-D5</f>
        <v>0</v>
      </c>
      <c r="F5" s="527"/>
      <c r="G5" s="376"/>
    </row>
    <row r="6" spans="1:7" x14ac:dyDescent="0.2">
      <c r="A6" s="375"/>
      <c r="B6" s="382" t="s">
        <v>607</v>
      </c>
      <c r="C6" s="526"/>
      <c r="D6" s="526"/>
      <c r="E6" s="498">
        <f t="shared" ref="E6:E14" si="0">C6-D6</f>
        <v>0</v>
      </c>
      <c r="F6" s="527"/>
      <c r="G6" s="376"/>
    </row>
    <row r="7" spans="1:7" x14ac:dyDescent="0.2">
      <c r="A7" s="375"/>
      <c r="B7" s="382" t="s">
        <v>447</v>
      </c>
      <c r="C7" s="526"/>
      <c r="D7" s="526"/>
      <c r="E7" s="498">
        <f t="shared" si="0"/>
        <v>0</v>
      </c>
      <c r="F7" s="527"/>
      <c r="G7" s="376"/>
    </row>
    <row r="8" spans="1:7" x14ac:dyDescent="0.2">
      <c r="A8" s="375"/>
      <c r="B8" s="382" t="s">
        <v>551</v>
      </c>
      <c r="C8" s="526"/>
      <c r="D8" s="526"/>
      <c r="E8" s="498">
        <f t="shared" si="0"/>
        <v>0</v>
      </c>
      <c r="F8" s="527"/>
      <c r="G8" s="376"/>
    </row>
    <row r="9" spans="1:7" x14ac:dyDescent="0.2">
      <c r="A9" s="375"/>
      <c r="B9" s="382" t="s">
        <v>608</v>
      </c>
      <c r="C9" s="526"/>
      <c r="D9" s="526"/>
      <c r="E9" s="498">
        <f t="shared" si="0"/>
        <v>0</v>
      </c>
      <c r="F9" s="527"/>
      <c r="G9" s="376"/>
    </row>
    <row r="10" spans="1:7" x14ac:dyDescent="0.2">
      <c r="A10" s="375"/>
      <c r="B10" s="382" t="s">
        <v>609</v>
      </c>
      <c r="C10" s="526"/>
      <c r="D10" s="526"/>
      <c r="E10" s="498">
        <f t="shared" si="0"/>
        <v>0</v>
      </c>
      <c r="F10" s="527"/>
      <c r="G10" s="376"/>
    </row>
    <row r="11" spans="1:7" x14ac:dyDescent="0.2">
      <c r="A11" s="375"/>
      <c r="B11" s="382" t="s">
        <v>610</v>
      </c>
      <c r="C11" s="526"/>
      <c r="D11" s="526"/>
      <c r="E11" s="498">
        <f t="shared" si="0"/>
        <v>0</v>
      </c>
      <c r="F11" s="527"/>
      <c r="G11" s="376"/>
    </row>
    <row r="12" spans="1:7" x14ac:dyDescent="0.2">
      <c r="A12" s="375"/>
      <c r="B12" s="382" t="s">
        <v>611</v>
      </c>
      <c r="C12" s="526"/>
      <c r="D12" s="526"/>
      <c r="E12" s="498">
        <f t="shared" si="0"/>
        <v>0</v>
      </c>
      <c r="F12" s="527"/>
      <c r="G12" s="376"/>
    </row>
    <row r="13" spans="1:7" x14ac:dyDescent="0.2">
      <c r="A13" s="375"/>
      <c r="B13" s="382" t="s">
        <v>612</v>
      </c>
      <c r="C13" s="526"/>
      <c r="D13" s="526"/>
      <c r="E13" s="498">
        <f t="shared" si="0"/>
        <v>0</v>
      </c>
      <c r="F13" s="527"/>
      <c r="G13" s="376"/>
    </row>
    <row r="14" spans="1:7" x14ac:dyDescent="0.2">
      <c r="A14" s="375"/>
      <c r="B14" s="382" t="s">
        <v>613</v>
      </c>
      <c r="C14" s="526"/>
      <c r="D14" s="526"/>
      <c r="E14" s="498">
        <f t="shared" si="0"/>
        <v>0</v>
      </c>
      <c r="F14" s="527"/>
      <c r="G14" s="376"/>
    </row>
    <row r="15" spans="1:7" x14ac:dyDescent="0.2">
      <c r="A15" s="375"/>
      <c r="B15" s="378"/>
      <c r="C15" s="377"/>
      <c r="D15" s="377"/>
      <c r="E15" s="377"/>
      <c r="F15" s="377"/>
      <c r="G15" s="376"/>
    </row>
    <row r="16" spans="1:7" x14ac:dyDescent="0.2">
      <c r="A16" s="375"/>
      <c r="B16" s="378"/>
      <c r="C16" s="377"/>
      <c r="D16" s="377"/>
      <c r="E16" s="377"/>
      <c r="F16" s="377"/>
      <c r="G16" s="376"/>
    </row>
    <row r="17" spans="1:7" x14ac:dyDescent="0.2">
      <c r="A17" s="375"/>
      <c r="B17" s="377"/>
      <c r="C17" s="383" t="s">
        <v>616</v>
      </c>
      <c r="D17" s="377"/>
      <c r="E17" s="499">
        <f>SUM(E5:E16)</f>
        <v>0</v>
      </c>
      <c r="F17" s="377"/>
      <c r="G17" s="376"/>
    </row>
    <row r="18" spans="1:7" x14ac:dyDescent="0.2">
      <c r="A18" s="375"/>
      <c r="B18" s="378"/>
      <c r="C18" s="377"/>
      <c r="D18" s="377"/>
      <c r="E18" s="377"/>
      <c r="F18" s="377"/>
      <c r="G18" s="376"/>
    </row>
    <row r="19" spans="1:7" x14ac:dyDescent="0.2">
      <c r="A19" s="379"/>
      <c r="B19" s="380"/>
      <c r="C19" s="380"/>
      <c r="D19" s="380"/>
      <c r="E19" s="380"/>
      <c r="F19" s="380"/>
      <c r="G19" s="381"/>
    </row>
  </sheetData>
  <sheetProtection algorithmName="SHA-512" hashValue="saw9QZShAZZnmbtSDS6CnCr4acOoLaG7z54yJCnHF9xNB2cRejRHrxw2KBjl7TKuu5GL1ZZ10IN+902tFSa35g==" saltValue="KgBemAGckIpm8OyCogiS5A==" spinCount="100000" sheet="1" objects="1" scenarios="1"/>
  <mergeCells count="1">
    <mergeCell ref="B2:F2"/>
  </mergeCells>
  <phoneticPr fontId="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6D02-23B6-434E-96E1-D0A1DA877177}">
  <dimension ref="A1:K42"/>
  <sheetViews>
    <sheetView workbookViewId="0">
      <selection activeCell="I9" sqref="I9"/>
    </sheetView>
  </sheetViews>
  <sheetFormatPr defaultRowHeight="12.75" x14ac:dyDescent="0.2"/>
  <cols>
    <col min="1" max="1" width="4.140625" customWidth="1"/>
    <col min="2" max="2" width="6" customWidth="1"/>
    <col min="4" max="4" width="37" customWidth="1"/>
    <col min="6" max="6" width="14.7109375" customWidth="1"/>
    <col min="7" max="7" width="16.28515625" customWidth="1"/>
    <col min="8" max="8" width="4.42578125" customWidth="1"/>
    <col min="9" max="9" width="14.28515625" customWidth="1"/>
    <col min="10" max="10" width="7.5703125" customWidth="1"/>
    <col min="11" max="11" width="2.7109375" customWidth="1"/>
  </cols>
  <sheetData>
    <row r="1" spans="1:11" ht="13.5" thickBot="1" x14ac:dyDescent="0.25">
      <c r="A1" s="415"/>
      <c r="B1" s="416"/>
      <c r="C1" s="416"/>
      <c r="D1" s="416"/>
      <c r="E1" s="416"/>
      <c r="F1" s="416"/>
      <c r="G1" s="416"/>
      <c r="H1" s="416"/>
      <c r="I1" s="416"/>
      <c r="J1" s="416"/>
      <c r="K1" s="417"/>
    </row>
    <row r="2" spans="1:11" ht="13.5" thickTop="1" x14ac:dyDescent="0.2">
      <c r="A2" s="418"/>
      <c r="B2" s="419"/>
      <c r="C2" s="420"/>
      <c r="D2" s="420"/>
      <c r="E2" s="420"/>
      <c r="F2" s="420"/>
      <c r="G2" s="420"/>
      <c r="H2" s="420"/>
      <c r="I2" s="420"/>
      <c r="J2" s="421"/>
      <c r="K2" s="422"/>
    </row>
    <row r="3" spans="1:11" ht="15.75" x14ac:dyDescent="0.2">
      <c r="A3" s="418"/>
      <c r="B3" s="423"/>
      <c r="C3" s="593" t="str">
        <f>Identification!C9</f>
        <v>Select Council Name</v>
      </c>
      <c r="D3" s="594"/>
      <c r="E3" s="594"/>
      <c r="F3" s="594"/>
      <c r="G3" s="595"/>
      <c r="H3" s="76"/>
      <c r="I3" s="412"/>
      <c r="J3" s="424"/>
      <c r="K3" s="422"/>
    </row>
    <row r="4" spans="1:11" x14ac:dyDescent="0.2">
      <c r="A4" s="418"/>
      <c r="B4" s="423"/>
      <c r="C4" s="11"/>
      <c r="D4" s="11"/>
      <c r="E4" s="11"/>
      <c r="F4" s="11"/>
      <c r="G4" s="11"/>
      <c r="H4" s="11"/>
      <c r="I4" s="76"/>
      <c r="J4" s="424"/>
      <c r="K4" s="422"/>
    </row>
    <row r="5" spans="1:11" ht="15.75" x14ac:dyDescent="0.2">
      <c r="A5" s="418"/>
      <c r="B5" s="425" t="s">
        <v>753</v>
      </c>
      <c r="C5" s="426"/>
      <c r="D5" s="22"/>
      <c r="E5" s="426"/>
      <c r="F5" s="426"/>
      <c r="G5" s="426"/>
      <c r="H5" s="426"/>
      <c r="I5" s="426"/>
      <c r="J5" s="427"/>
      <c r="K5" s="422"/>
    </row>
    <row r="6" spans="1:11" x14ac:dyDescent="0.2">
      <c r="A6" s="418"/>
      <c r="B6" s="423"/>
      <c r="C6" s="11"/>
      <c r="D6" s="11"/>
      <c r="E6" s="11"/>
      <c r="F6" s="11"/>
      <c r="G6" s="11"/>
      <c r="H6" s="11"/>
      <c r="I6" s="11"/>
      <c r="J6" s="424"/>
      <c r="K6" s="422"/>
    </row>
    <row r="7" spans="1:11" ht="15.75" customHeight="1" x14ac:dyDescent="0.2">
      <c r="A7" s="418"/>
      <c r="B7" s="423"/>
      <c r="C7" s="11"/>
      <c r="D7" s="76" t="s">
        <v>754</v>
      </c>
      <c r="E7" s="428"/>
      <c r="F7" s="429" t="s">
        <v>729</v>
      </c>
      <c r="G7" s="11"/>
      <c r="H7" s="11"/>
      <c r="I7" s="528">
        <f>'Previous Year - NGI'!L151</f>
        <v>0</v>
      </c>
      <c r="J7" s="424"/>
      <c r="K7" s="422"/>
    </row>
    <row r="8" spans="1:11" x14ac:dyDescent="0.2">
      <c r="A8" s="418"/>
      <c r="B8" s="423"/>
      <c r="C8" s="11"/>
      <c r="D8" s="76"/>
      <c r="E8" s="428"/>
      <c r="F8" s="429"/>
      <c r="G8" s="11"/>
      <c r="H8" s="11"/>
      <c r="I8" s="301"/>
      <c r="J8" s="424"/>
      <c r="K8" s="422"/>
    </row>
    <row r="9" spans="1:11" ht="16.5" customHeight="1" x14ac:dyDescent="0.2">
      <c r="A9" s="418"/>
      <c r="B9" s="423"/>
      <c r="C9" s="430" t="s">
        <v>713</v>
      </c>
      <c r="D9" s="428" t="s">
        <v>714</v>
      </c>
      <c r="E9" s="428"/>
      <c r="F9" s="429"/>
      <c r="G9" s="11"/>
      <c r="H9" s="11"/>
      <c r="I9" s="533"/>
      <c r="J9" s="424"/>
      <c r="K9" s="422"/>
    </row>
    <row r="10" spans="1:11" x14ac:dyDescent="0.2">
      <c r="A10" s="418"/>
      <c r="B10" s="423"/>
      <c r="C10" s="430"/>
      <c r="D10" s="428"/>
      <c r="E10" s="428"/>
      <c r="F10" s="429"/>
      <c r="G10" s="11"/>
      <c r="H10" s="11"/>
      <c r="I10" s="301"/>
      <c r="J10" s="424"/>
      <c r="K10" s="422"/>
    </row>
    <row r="11" spans="1:11" ht="17.25" customHeight="1" x14ac:dyDescent="0.2">
      <c r="A11" s="418"/>
      <c r="B11" s="423"/>
      <c r="C11" s="430" t="s">
        <v>715</v>
      </c>
      <c r="D11" s="237" t="s">
        <v>881</v>
      </c>
      <c r="E11" s="11"/>
      <c r="F11" s="523"/>
      <c r="G11" s="11" t="s">
        <v>716</v>
      </c>
      <c r="H11" s="11"/>
      <c r="I11" s="528" t="str">
        <f>IF(F11="","",(F11*(I9+I7)))</f>
        <v/>
      </c>
      <c r="J11" s="424"/>
      <c r="K11" s="422"/>
    </row>
    <row r="12" spans="1:11" ht="25.5" customHeight="1" x14ac:dyDescent="0.2">
      <c r="A12" s="418"/>
      <c r="B12" s="423"/>
      <c r="C12" s="430"/>
      <c r="D12" s="487" t="s">
        <v>882</v>
      </c>
      <c r="E12" s="11"/>
      <c r="F12" s="431"/>
      <c r="G12" s="11"/>
      <c r="H12" s="11"/>
      <c r="I12" s="432"/>
      <c r="J12" s="424"/>
      <c r="K12" s="422"/>
    </row>
    <row r="13" spans="1:11" ht="6.75" customHeight="1" x14ac:dyDescent="0.2">
      <c r="A13" s="418"/>
      <c r="B13" s="423"/>
      <c r="C13" s="430"/>
      <c r="D13" s="11"/>
      <c r="E13" s="11"/>
      <c r="F13" s="11"/>
      <c r="G13" s="11"/>
      <c r="H13" s="11"/>
      <c r="I13" s="11"/>
      <c r="J13" s="424"/>
      <c r="K13" s="422"/>
    </row>
    <row r="14" spans="1:11" ht="15" customHeight="1" x14ac:dyDescent="0.2">
      <c r="A14" s="418"/>
      <c r="B14" s="423"/>
      <c r="C14" s="11"/>
      <c r="D14" s="11"/>
      <c r="E14" s="11"/>
      <c r="F14" s="76" t="s">
        <v>313</v>
      </c>
      <c r="G14" s="529" t="e">
        <f>IF(I7="","",SUM(I7+I9+I11))</f>
        <v>#VALUE!</v>
      </c>
      <c r="H14" s="11" t="s">
        <v>717</v>
      </c>
      <c r="I14" s="11"/>
      <c r="J14" s="424"/>
      <c r="K14" s="422"/>
    </row>
    <row r="15" spans="1:11" ht="13.5" thickBot="1" x14ac:dyDescent="0.25">
      <c r="A15" s="418"/>
      <c r="B15" s="423"/>
      <c r="C15" s="11"/>
      <c r="D15" s="11"/>
      <c r="E15" s="11"/>
      <c r="F15" s="11"/>
      <c r="G15" s="11"/>
      <c r="H15" s="11"/>
      <c r="I15" s="11"/>
      <c r="J15" s="424"/>
      <c r="K15" s="422"/>
    </row>
    <row r="16" spans="1:11" ht="16.5" thickTop="1" x14ac:dyDescent="0.2">
      <c r="A16" s="418"/>
      <c r="B16" s="433"/>
      <c r="C16" s="434"/>
      <c r="D16" s="435" t="s">
        <v>718</v>
      </c>
      <c r="E16" s="434"/>
      <c r="F16" s="434"/>
      <c r="G16" s="434"/>
      <c r="H16" s="434"/>
      <c r="I16" s="434"/>
      <c r="J16" s="436"/>
      <c r="K16" s="422"/>
    </row>
    <row r="17" spans="1:11" x14ac:dyDescent="0.2">
      <c r="A17" s="418"/>
      <c r="B17" s="437"/>
      <c r="C17" s="438"/>
      <c r="D17" s="438"/>
      <c r="E17" s="438"/>
      <c r="F17" s="438"/>
      <c r="G17" s="438"/>
      <c r="H17" s="438"/>
      <c r="I17" s="438"/>
      <c r="J17" s="439"/>
      <c r="K17" s="422"/>
    </row>
    <row r="18" spans="1:11" ht="15" x14ac:dyDescent="0.2">
      <c r="A18" s="418"/>
      <c r="B18" s="437"/>
      <c r="C18" s="440" t="s">
        <v>715</v>
      </c>
      <c r="D18" s="441" t="s">
        <v>719</v>
      </c>
      <c r="E18" s="438"/>
      <c r="F18" s="438"/>
      <c r="G18" s="438"/>
      <c r="H18" s="442" t="s">
        <v>720</v>
      </c>
      <c r="I18" s="530">
        <f>Calculation!C6</f>
        <v>0</v>
      </c>
      <c r="J18" s="439"/>
      <c r="K18" s="422"/>
    </row>
    <row r="19" spans="1:11" ht="8.25" customHeight="1" x14ac:dyDescent="0.2">
      <c r="A19" s="418"/>
      <c r="B19" s="437"/>
      <c r="C19" s="438"/>
      <c r="D19" s="441"/>
      <c r="E19" s="438"/>
      <c r="F19" s="438"/>
      <c r="G19" s="438"/>
      <c r="H19" s="443"/>
      <c r="I19" s="444"/>
      <c r="J19" s="439"/>
      <c r="K19" s="422"/>
    </row>
    <row r="20" spans="1:11" ht="15" x14ac:dyDescent="0.2">
      <c r="A20" s="418"/>
      <c r="B20" s="437"/>
      <c r="C20" s="440" t="s">
        <v>715</v>
      </c>
      <c r="D20" s="441" t="s">
        <v>756</v>
      </c>
      <c r="E20" s="438"/>
      <c r="F20" s="438"/>
      <c r="G20" s="438"/>
      <c r="H20" s="442" t="s">
        <v>721</v>
      </c>
      <c r="I20" s="530">
        <f>Calculation!D6</f>
        <v>0</v>
      </c>
      <c r="J20" s="439"/>
      <c r="K20" s="422"/>
    </row>
    <row r="21" spans="1:11" ht="9.75" customHeight="1" x14ac:dyDescent="0.2">
      <c r="A21" s="418"/>
      <c r="B21" s="437"/>
      <c r="C21" s="438"/>
      <c r="D21" s="438"/>
      <c r="E21" s="438"/>
      <c r="F21" s="445"/>
      <c r="G21" s="438"/>
      <c r="H21" s="443"/>
      <c r="I21" s="444"/>
      <c r="J21" s="439"/>
      <c r="K21" s="422"/>
    </row>
    <row r="22" spans="1:11" ht="15" x14ac:dyDescent="0.2">
      <c r="A22" s="418"/>
      <c r="B22" s="437"/>
      <c r="C22" s="440" t="s">
        <v>713</v>
      </c>
      <c r="D22" s="441" t="s">
        <v>722</v>
      </c>
      <c r="E22" s="438"/>
      <c r="F22" s="438"/>
      <c r="G22" s="438"/>
      <c r="H22" s="442" t="s">
        <v>723</v>
      </c>
      <c r="I22" s="530">
        <f>Calculation!E6</f>
        <v>0</v>
      </c>
      <c r="J22" s="439"/>
      <c r="K22" s="422"/>
    </row>
    <row r="23" spans="1:11" ht="8.25" customHeight="1" thickBot="1" x14ac:dyDescent="0.25">
      <c r="A23" s="418"/>
      <c r="B23" s="446"/>
      <c r="C23" s="447"/>
      <c r="D23" s="448"/>
      <c r="E23" s="449"/>
      <c r="F23" s="449"/>
      <c r="G23" s="450"/>
      <c r="H23" s="450"/>
      <c r="I23" s="451"/>
      <c r="J23" s="452"/>
      <c r="K23" s="422"/>
    </row>
    <row r="24" spans="1:11" ht="13.5" thickTop="1" x14ac:dyDescent="0.2">
      <c r="A24" s="418"/>
      <c r="B24" s="423"/>
      <c r="C24" s="11"/>
      <c r="D24" s="428"/>
      <c r="E24" s="11"/>
      <c r="F24" s="11"/>
      <c r="G24" s="11"/>
      <c r="H24" s="11"/>
      <c r="I24" s="11"/>
      <c r="J24" s="424"/>
      <c r="K24" s="422"/>
    </row>
    <row r="25" spans="1:11" ht="15" customHeight="1" x14ac:dyDescent="0.2">
      <c r="A25" s="418"/>
      <c r="B25" s="423"/>
      <c r="C25" s="11"/>
      <c r="D25" s="76" t="s">
        <v>755</v>
      </c>
      <c r="E25" s="11"/>
      <c r="F25" s="11"/>
      <c r="G25" s="11"/>
      <c r="H25" s="11"/>
      <c r="I25" s="531" t="e">
        <f>IF(G14="","",G14+I18+I20-I22)</f>
        <v>#VALUE!</v>
      </c>
      <c r="J25" s="424"/>
      <c r="K25" s="422"/>
    </row>
    <row r="26" spans="1:11" ht="9.75" customHeight="1" x14ac:dyDescent="0.2">
      <c r="A26" s="418"/>
      <c r="B26" s="423"/>
      <c r="C26" s="11"/>
      <c r="D26" s="428"/>
      <c r="E26" s="11"/>
      <c r="F26" s="11"/>
      <c r="G26" s="11"/>
      <c r="H26" s="11"/>
      <c r="I26" s="11"/>
      <c r="J26" s="424"/>
      <c r="K26" s="422"/>
    </row>
    <row r="27" spans="1:11" ht="13.5" customHeight="1" x14ac:dyDescent="0.2">
      <c r="A27" s="418"/>
      <c r="B27" s="423"/>
      <c r="C27" s="430" t="s">
        <v>713</v>
      </c>
      <c r="D27" s="76" t="s">
        <v>760</v>
      </c>
      <c r="E27" s="11"/>
      <c r="F27" s="11"/>
      <c r="G27" s="11"/>
      <c r="H27" s="11"/>
      <c r="I27" s="531">
        <f>'Current Year Yield'!L131</f>
        <v>0</v>
      </c>
      <c r="J27" s="424"/>
      <c r="K27" s="422"/>
    </row>
    <row r="28" spans="1:11" x14ac:dyDescent="0.2">
      <c r="A28" s="418"/>
      <c r="B28" s="423"/>
      <c r="C28" s="11"/>
      <c r="D28" s="428"/>
      <c r="E28" s="11"/>
      <c r="F28" s="11"/>
      <c r="G28" s="11"/>
      <c r="H28" s="11"/>
      <c r="I28" s="11"/>
      <c r="J28" s="424"/>
      <c r="K28" s="422"/>
    </row>
    <row r="29" spans="1:11" ht="15.75" customHeight="1" x14ac:dyDescent="0.2">
      <c r="A29" s="418"/>
      <c r="B29" s="423"/>
      <c r="C29" s="11"/>
      <c r="D29" s="76" t="s">
        <v>724</v>
      </c>
      <c r="E29" s="11"/>
      <c r="F29" s="11"/>
      <c r="G29" s="11"/>
      <c r="H29" s="11"/>
      <c r="I29" s="532" t="str">
        <f>IFERROR(IF(I25="","",I25-I27),"0")</f>
        <v>0</v>
      </c>
      <c r="J29" s="424"/>
      <c r="K29" s="422"/>
    </row>
    <row r="30" spans="1:11" x14ac:dyDescent="0.2">
      <c r="A30" s="418"/>
      <c r="B30" s="423"/>
      <c r="C30" s="11"/>
      <c r="D30" s="11"/>
      <c r="E30" s="11"/>
      <c r="F30" s="11"/>
      <c r="G30" s="11"/>
      <c r="H30" s="11"/>
      <c r="I30" s="429"/>
      <c r="J30" s="424"/>
      <c r="K30" s="422"/>
    </row>
    <row r="31" spans="1:11" x14ac:dyDescent="0.2">
      <c r="A31" s="418"/>
      <c r="B31" s="423"/>
      <c r="C31" s="430" t="s">
        <v>715</v>
      </c>
      <c r="D31" s="428" t="s">
        <v>742</v>
      </c>
      <c r="E31" s="11"/>
      <c r="F31" s="11"/>
      <c r="G31" s="11"/>
      <c r="H31" s="11"/>
      <c r="I31" s="531">
        <f>'Valuation Reductions'!O186</f>
        <v>0</v>
      </c>
      <c r="J31" s="424"/>
      <c r="K31" s="422"/>
    </row>
    <row r="32" spans="1:11" x14ac:dyDescent="0.2">
      <c r="A32" s="418"/>
      <c r="B32" s="423"/>
      <c r="C32" s="11"/>
      <c r="D32" s="11"/>
      <c r="E32" s="11"/>
      <c r="F32" s="11"/>
      <c r="G32" s="11"/>
      <c r="H32" s="11"/>
      <c r="I32" s="11"/>
      <c r="J32" s="424"/>
      <c r="K32" s="422"/>
    </row>
    <row r="33" spans="1:11" x14ac:dyDescent="0.2">
      <c r="A33" s="418"/>
      <c r="B33" s="423"/>
      <c r="C33" s="76" t="s">
        <v>757</v>
      </c>
      <c r="D33" s="11"/>
      <c r="E33" s="11"/>
      <c r="F33" s="11"/>
      <c r="G33" s="11"/>
      <c r="H33" s="11"/>
      <c r="I33" s="531">
        <f>IF(I29="","",I29+I31)</f>
        <v>0</v>
      </c>
      <c r="J33" s="424"/>
      <c r="K33" s="422"/>
    </row>
    <row r="34" spans="1:11" ht="13.5" thickBot="1" x14ac:dyDescent="0.25">
      <c r="A34" s="418"/>
      <c r="B34" s="423"/>
      <c r="C34" s="11"/>
      <c r="D34" s="430"/>
      <c r="E34" s="11"/>
      <c r="F34" s="11"/>
      <c r="G34" s="11"/>
      <c r="H34" s="11"/>
      <c r="I34" s="11"/>
      <c r="J34" s="424"/>
      <c r="K34" s="422"/>
    </row>
    <row r="35" spans="1:11" ht="13.5" thickTop="1" x14ac:dyDescent="0.2">
      <c r="A35" s="418"/>
      <c r="B35" s="419"/>
      <c r="C35" s="420"/>
      <c r="D35" s="453"/>
      <c r="E35" s="420"/>
      <c r="F35" s="420"/>
      <c r="G35" s="420"/>
      <c r="H35" s="420"/>
      <c r="I35" s="420"/>
      <c r="J35" s="421"/>
      <c r="K35" s="422"/>
    </row>
    <row r="36" spans="1:11" x14ac:dyDescent="0.2">
      <c r="A36" s="418"/>
      <c r="B36" s="423"/>
      <c r="C36" s="454" t="s">
        <v>725</v>
      </c>
      <c r="D36" s="454"/>
      <c r="E36" s="455"/>
      <c r="F36" s="455"/>
      <c r="G36" s="455"/>
      <c r="H36" s="455"/>
      <c r="I36" s="455"/>
      <c r="J36" s="424"/>
      <c r="K36" s="422"/>
    </row>
    <row r="37" spans="1:11" x14ac:dyDescent="0.2">
      <c r="A37" s="418"/>
      <c r="B37" s="423"/>
      <c r="C37" s="456"/>
      <c r="D37" s="430"/>
      <c r="E37" s="11"/>
      <c r="F37" s="11"/>
      <c r="G37" s="11"/>
      <c r="H37" s="11"/>
      <c r="I37" s="11"/>
      <c r="J37" s="424"/>
      <c r="K37" s="422"/>
    </row>
    <row r="38" spans="1:11" ht="15.75" customHeight="1" x14ac:dyDescent="0.2">
      <c r="A38" s="418"/>
      <c r="B38" s="423"/>
      <c r="C38" s="11"/>
      <c r="D38" s="457">
        <f>I31</f>
        <v>0</v>
      </c>
      <c r="E38" s="428" t="s">
        <v>759</v>
      </c>
      <c r="F38" s="11"/>
      <c r="G38" s="11"/>
      <c r="H38" s="11"/>
      <c r="I38" s="11"/>
      <c r="J38" s="424"/>
      <c r="K38" s="422"/>
    </row>
    <row r="39" spans="1:11" ht="13.5" thickBot="1" x14ac:dyDescent="0.25">
      <c r="A39" s="418"/>
      <c r="B39" s="423"/>
      <c r="C39" s="11"/>
      <c r="D39" s="458"/>
      <c r="E39" s="11"/>
      <c r="F39" s="11"/>
      <c r="G39" s="11"/>
      <c r="H39" s="11"/>
      <c r="I39" s="11"/>
      <c r="J39" s="424"/>
      <c r="K39" s="422"/>
    </row>
    <row r="40" spans="1:11" ht="17.25" thickTop="1" thickBot="1" x14ac:dyDescent="0.25">
      <c r="A40" s="418"/>
      <c r="B40" s="423"/>
      <c r="C40" s="459" t="s">
        <v>726</v>
      </c>
      <c r="D40" s="460">
        <f>I33-D38</f>
        <v>0</v>
      </c>
      <c r="E40" s="76" t="s">
        <v>758</v>
      </c>
      <c r="F40" s="11"/>
      <c r="G40" s="11"/>
      <c r="H40" s="11"/>
      <c r="I40" s="461"/>
      <c r="J40" s="424"/>
      <c r="K40" s="422"/>
    </row>
    <row r="41" spans="1:11" ht="14.25" thickTop="1" thickBot="1" x14ac:dyDescent="0.25">
      <c r="A41" s="418"/>
      <c r="B41" s="462"/>
      <c r="C41" s="463"/>
      <c r="D41" s="463"/>
      <c r="E41" s="463"/>
      <c r="F41" s="463"/>
      <c r="G41" s="463"/>
      <c r="H41" s="463"/>
      <c r="I41" s="463"/>
      <c r="J41" s="464"/>
      <c r="K41" s="422"/>
    </row>
    <row r="42" spans="1:11" ht="14.25" thickTop="1" thickBot="1" x14ac:dyDescent="0.25">
      <c r="A42" s="465"/>
      <c r="B42" s="466"/>
      <c r="C42" s="466"/>
      <c r="D42" s="466"/>
      <c r="E42" s="466"/>
      <c r="F42" s="466"/>
      <c r="G42" s="466"/>
      <c r="H42" s="466"/>
      <c r="I42" s="466"/>
      <c r="J42" s="466"/>
      <c r="K42" s="467"/>
    </row>
  </sheetData>
  <sheetProtection algorithmName="SHA-512" hashValue="JCYVGqWl8KrdkLTJhgxNMxA8bPeVCJTaDoOdXm5PoXG1YXJFwTkanvm9HLJJ7WxDz1MzmPAsLg24BsbO8GJIOQ==" saltValue="ZbD8rbwZ6BrATcmT5RVIng==" spinCount="100000" sheet="1" objects="1" scenarios="1"/>
  <mergeCells count="1">
    <mergeCell ref="C3:G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FA59-724D-4B27-BAC3-6065F98F36DE}">
  <dimension ref="A1:L51"/>
  <sheetViews>
    <sheetView workbookViewId="0">
      <selection activeCell="B1" sqref="B1"/>
    </sheetView>
  </sheetViews>
  <sheetFormatPr defaultRowHeight="12.75" x14ac:dyDescent="0.2"/>
  <cols>
    <col min="1" max="1" width="1.7109375" customWidth="1"/>
    <col min="2" max="2" width="11" customWidth="1"/>
  </cols>
  <sheetData>
    <row r="1" spans="1:12" x14ac:dyDescent="0.2">
      <c r="A1" s="242"/>
      <c r="B1" s="4"/>
      <c r="C1" s="4"/>
      <c r="D1" s="4"/>
      <c r="E1" s="4"/>
      <c r="F1" s="4"/>
      <c r="G1" s="4"/>
      <c r="H1" s="4"/>
      <c r="I1" s="4"/>
      <c r="J1" s="4"/>
      <c r="K1" s="4"/>
      <c r="L1" s="5"/>
    </row>
    <row r="2" spans="1:12" ht="20.25" x14ac:dyDescent="0.3">
      <c r="A2" s="1"/>
      <c r="B2" s="186" t="s">
        <v>711</v>
      </c>
      <c r="C2" s="3"/>
      <c r="D2" s="3"/>
      <c r="E2" s="3"/>
      <c r="F2" s="3"/>
      <c r="G2" s="3"/>
      <c r="H2" s="3"/>
      <c r="I2" s="3"/>
      <c r="J2" s="3"/>
      <c r="K2" s="3"/>
      <c r="L2" s="6"/>
    </row>
    <row r="3" spans="1:12" x14ac:dyDescent="0.2">
      <c r="A3" s="1"/>
      <c r="B3" s="3"/>
      <c r="C3" s="3"/>
      <c r="D3" s="3"/>
      <c r="E3" s="3"/>
      <c r="F3" s="3"/>
      <c r="G3" s="3"/>
      <c r="H3" s="3"/>
      <c r="I3" s="3"/>
      <c r="J3" s="3"/>
      <c r="K3" s="3"/>
      <c r="L3" s="6"/>
    </row>
    <row r="4" spans="1:12" ht="15.75" x14ac:dyDescent="0.25">
      <c r="A4" s="1"/>
      <c r="B4" s="185" t="s">
        <v>687</v>
      </c>
      <c r="C4" s="3"/>
      <c r="D4" s="3"/>
      <c r="E4" s="3"/>
      <c r="F4" s="3"/>
      <c r="G4" s="3"/>
      <c r="H4" s="3"/>
      <c r="I4" s="3"/>
      <c r="J4" s="3"/>
      <c r="K4" s="3"/>
      <c r="L4" s="6"/>
    </row>
    <row r="5" spans="1:12" ht="15" x14ac:dyDescent="0.2">
      <c r="A5" s="1"/>
      <c r="B5" s="160"/>
      <c r="C5" s="160"/>
      <c r="D5" s="160"/>
      <c r="E5" s="160"/>
      <c r="F5" s="160"/>
      <c r="G5" s="160"/>
      <c r="H5" s="160"/>
      <c r="I5" s="160"/>
      <c r="J5" s="160"/>
      <c r="K5" s="160"/>
      <c r="L5" s="6"/>
    </row>
    <row r="6" spans="1:12" ht="15.75" x14ac:dyDescent="0.25">
      <c r="A6" s="1"/>
      <c r="B6" s="48" t="s">
        <v>322</v>
      </c>
      <c r="C6" s="160" t="s">
        <v>688</v>
      </c>
      <c r="D6" s="160"/>
      <c r="E6" s="160"/>
      <c r="F6" s="160"/>
      <c r="G6" s="160"/>
      <c r="H6" s="160"/>
      <c r="I6" s="160"/>
      <c r="J6" s="160"/>
      <c r="K6" s="160"/>
      <c r="L6" s="6"/>
    </row>
    <row r="7" spans="1:12" ht="15.75" x14ac:dyDescent="0.25">
      <c r="A7" s="1"/>
      <c r="B7" s="48"/>
      <c r="C7" s="160" t="s">
        <v>689</v>
      </c>
      <c r="D7" s="160"/>
      <c r="E7" s="160"/>
      <c r="F7" s="160"/>
      <c r="G7" s="160"/>
      <c r="H7" s="160"/>
      <c r="I7" s="160"/>
      <c r="J7" s="160"/>
      <c r="K7" s="160"/>
      <c r="L7" s="6"/>
    </row>
    <row r="8" spans="1:12" ht="15.75" x14ac:dyDescent="0.25">
      <c r="A8" s="1"/>
      <c r="B8" s="48"/>
      <c r="C8" s="160" t="s">
        <v>690</v>
      </c>
      <c r="D8" s="160"/>
      <c r="E8" s="160"/>
      <c r="F8" s="160"/>
      <c r="G8" s="160"/>
      <c r="H8" s="160"/>
      <c r="I8" s="160"/>
      <c r="J8" s="160"/>
      <c r="K8" s="160"/>
      <c r="L8" s="6"/>
    </row>
    <row r="9" spans="1:12" ht="15" x14ac:dyDescent="0.2">
      <c r="A9" s="1"/>
      <c r="B9" s="160"/>
      <c r="C9" s="160"/>
      <c r="D9" s="160"/>
      <c r="E9" s="160"/>
      <c r="F9" s="160"/>
      <c r="G9" s="160"/>
      <c r="H9" s="160"/>
      <c r="I9" s="160"/>
      <c r="J9" s="160"/>
      <c r="K9" s="160"/>
      <c r="L9" s="6"/>
    </row>
    <row r="10" spans="1:12" ht="18" x14ac:dyDescent="0.25">
      <c r="A10" s="1"/>
      <c r="B10" s="556" t="s">
        <v>215</v>
      </c>
      <c r="C10" s="556"/>
      <c r="D10" s="556"/>
      <c r="E10" s="556"/>
      <c r="F10" s="556"/>
      <c r="G10" s="556"/>
      <c r="H10" s="556"/>
      <c r="I10" s="556"/>
      <c r="J10" s="556"/>
      <c r="K10" s="556"/>
      <c r="L10" s="6"/>
    </row>
    <row r="11" spans="1:12" ht="15" x14ac:dyDescent="0.2">
      <c r="A11" s="1"/>
      <c r="B11" s="160"/>
      <c r="C11" s="160"/>
      <c r="D11" s="160"/>
      <c r="E11" s="160"/>
      <c r="F11" s="160"/>
      <c r="G11" s="160"/>
      <c r="H11" s="160"/>
      <c r="I11" s="160"/>
      <c r="J11" s="160"/>
      <c r="K11" s="160"/>
      <c r="L11" s="6"/>
    </row>
    <row r="12" spans="1:12" ht="15.75" x14ac:dyDescent="0.25">
      <c r="A12" s="1"/>
      <c r="B12" s="48" t="s">
        <v>691</v>
      </c>
      <c r="C12" s="160"/>
      <c r="D12" s="160"/>
      <c r="E12" s="160"/>
      <c r="F12" s="160"/>
      <c r="G12" s="160"/>
      <c r="H12" s="160"/>
      <c r="I12" s="160"/>
      <c r="J12" s="160"/>
      <c r="K12" s="160"/>
      <c r="L12" s="6"/>
    </row>
    <row r="13" spans="1:12" ht="15" x14ac:dyDescent="0.2">
      <c r="A13" s="1"/>
      <c r="B13" s="160"/>
      <c r="C13" s="160"/>
      <c r="D13" s="160"/>
      <c r="E13" s="160"/>
      <c r="F13" s="160"/>
      <c r="G13" s="160"/>
      <c r="H13" s="160"/>
      <c r="I13" s="160"/>
      <c r="J13" s="160"/>
      <c r="K13" s="160"/>
      <c r="L13" s="6"/>
    </row>
    <row r="14" spans="1:12" ht="15" x14ac:dyDescent="0.2">
      <c r="A14" s="1"/>
      <c r="B14" s="187" t="s">
        <v>219</v>
      </c>
      <c r="C14" s="160" t="s">
        <v>712</v>
      </c>
      <c r="D14" s="160"/>
      <c r="E14" s="160"/>
      <c r="F14" s="160"/>
      <c r="G14" s="160"/>
      <c r="H14" s="160"/>
      <c r="I14" s="160"/>
      <c r="J14" s="160"/>
      <c r="K14" s="160"/>
      <c r="L14" s="6"/>
    </row>
    <row r="15" spans="1:12" ht="15" x14ac:dyDescent="0.2">
      <c r="A15" s="1"/>
      <c r="B15" s="160"/>
      <c r="C15" s="160"/>
      <c r="D15" s="160"/>
      <c r="E15" s="160"/>
      <c r="F15" s="160"/>
      <c r="G15" s="160"/>
      <c r="H15" s="160"/>
      <c r="I15" s="160"/>
      <c r="J15" s="160"/>
      <c r="K15" s="160"/>
      <c r="L15" s="6"/>
    </row>
    <row r="16" spans="1:12" ht="15" x14ac:dyDescent="0.2">
      <c r="A16" s="1"/>
      <c r="B16" s="187" t="s">
        <v>219</v>
      </c>
      <c r="C16" s="160" t="s">
        <v>692</v>
      </c>
      <c r="D16" s="160"/>
      <c r="E16" s="160"/>
      <c r="F16" s="160"/>
      <c r="G16" s="160"/>
      <c r="H16" s="160"/>
      <c r="I16" s="160"/>
      <c r="J16" s="160"/>
      <c r="K16" s="160"/>
      <c r="L16" s="6"/>
    </row>
    <row r="17" spans="1:12" ht="15" x14ac:dyDescent="0.2">
      <c r="A17" s="1"/>
      <c r="B17" s="160"/>
      <c r="C17" s="160"/>
      <c r="D17" s="160"/>
      <c r="E17" s="160"/>
      <c r="F17" s="160"/>
      <c r="G17" s="160"/>
      <c r="H17" s="160"/>
      <c r="I17" s="160"/>
      <c r="J17" s="160"/>
      <c r="K17" s="160"/>
      <c r="L17" s="6"/>
    </row>
    <row r="18" spans="1:12" ht="15" x14ac:dyDescent="0.2">
      <c r="A18" s="1"/>
      <c r="B18" s="187" t="s">
        <v>219</v>
      </c>
      <c r="C18" s="160" t="s">
        <v>693</v>
      </c>
      <c r="D18" s="160"/>
      <c r="E18" s="160"/>
      <c r="F18" s="160"/>
      <c r="G18" s="160"/>
      <c r="H18" s="160"/>
      <c r="I18" s="160"/>
      <c r="J18" s="160"/>
      <c r="K18" s="160"/>
      <c r="L18" s="6"/>
    </row>
    <row r="19" spans="1:12" ht="15" x14ac:dyDescent="0.2">
      <c r="A19" s="1"/>
      <c r="B19" s="160"/>
      <c r="C19" s="160"/>
      <c r="D19" s="160"/>
      <c r="E19" s="160"/>
      <c r="F19" s="160"/>
      <c r="G19" s="160"/>
      <c r="H19" s="160"/>
      <c r="I19" s="160"/>
      <c r="J19" s="160"/>
      <c r="K19" s="160"/>
      <c r="L19" s="6"/>
    </row>
    <row r="20" spans="1:12" ht="15.75" x14ac:dyDescent="0.25">
      <c r="A20" s="1"/>
      <c r="B20" s="160"/>
      <c r="C20" s="413" t="s">
        <v>694</v>
      </c>
      <c r="D20" s="160" t="s">
        <v>695</v>
      </c>
      <c r="E20" s="160"/>
      <c r="F20" s="160"/>
      <c r="G20" s="160"/>
      <c r="H20" s="160"/>
      <c r="I20" s="160"/>
      <c r="J20" s="160"/>
      <c r="K20" s="160"/>
      <c r="L20" s="6"/>
    </row>
    <row r="21" spans="1:12" ht="15" x14ac:dyDescent="0.2">
      <c r="A21" s="1"/>
      <c r="B21" s="160"/>
      <c r="C21" s="160"/>
      <c r="D21" s="160" t="s">
        <v>804</v>
      </c>
      <c r="E21" s="160"/>
      <c r="F21" s="160"/>
      <c r="G21" s="160"/>
      <c r="H21" s="160"/>
      <c r="I21" s="160"/>
      <c r="J21" s="160"/>
      <c r="K21" s="160"/>
      <c r="L21" s="6"/>
    </row>
    <row r="22" spans="1:12" ht="15.75" x14ac:dyDescent="0.25">
      <c r="A22" s="1"/>
      <c r="B22" s="160"/>
      <c r="C22" s="413" t="s">
        <v>694</v>
      </c>
      <c r="D22" s="160" t="s">
        <v>696</v>
      </c>
      <c r="E22" s="160"/>
      <c r="F22" s="160"/>
      <c r="G22" s="160"/>
      <c r="H22" s="160"/>
      <c r="I22" s="160"/>
      <c r="J22" s="160"/>
      <c r="K22" s="160"/>
      <c r="L22" s="6"/>
    </row>
    <row r="23" spans="1:12" ht="15.75" x14ac:dyDescent="0.25">
      <c r="A23" s="1"/>
      <c r="B23" s="160"/>
      <c r="C23" s="413" t="s">
        <v>694</v>
      </c>
      <c r="D23" s="160" t="s">
        <v>697</v>
      </c>
      <c r="E23" s="160"/>
      <c r="F23" s="160"/>
      <c r="G23" s="160"/>
      <c r="H23" s="160"/>
      <c r="I23" s="160"/>
      <c r="J23" s="160"/>
      <c r="K23" s="160"/>
      <c r="L23" s="6"/>
    </row>
    <row r="24" spans="1:12" ht="15" x14ac:dyDescent="0.2">
      <c r="A24" s="1"/>
      <c r="B24" s="160"/>
      <c r="C24" s="160"/>
      <c r="D24" s="160"/>
      <c r="E24" s="160"/>
      <c r="F24" s="160"/>
      <c r="G24" s="160"/>
      <c r="H24" s="160"/>
      <c r="I24" s="160"/>
      <c r="J24" s="160"/>
      <c r="K24" s="160"/>
      <c r="L24" s="6"/>
    </row>
    <row r="25" spans="1:12" ht="15" x14ac:dyDescent="0.2">
      <c r="A25" s="1"/>
      <c r="B25" s="187" t="s">
        <v>219</v>
      </c>
      <c r="C25" s="160" t="s">
        <v>698</v>
      </c>
      <c r="D25" s="160"/>
      <c r="E25" s="160"/>
      <c r="F25" s="160"/>
      <c r="G25" s="160"/>
      <c r="H25" s="160"/>
      <c r="I25" s="160"/>
      <c r="J25" s="160"/>
      <c r="K25" s="160"/>
      <c r="L25" s="6"/>
    </row>
    <row r="26" spans="1:12" ht="15" x14ac:dyDescent="0.2">
      <c r="A26" s="1"/>
      <c r="B26" s="160"/>
      <c r="C26" s="160" t="s">
        <v>699</v>
      </c>
      <c r="D26" s="160"/>
      <c r="E26" s="160"/>
      <c r="F26" s="160"/>
      <c r="G26" s="160"/>
      <c r="H26" s="160"/>
      <c r="I26" s="160"/>
      <c r="J26" s="160"/>
      <c r="K26" s="160"/>
      <c r="L26" s="6"/>
    </row>
    <row r="27" spans="1:12" ht="15" x14ac:dyDescent="0.2">
      <c r="A27" s="1"/>
      <c r="B27" s="160"/>
      <c r="C27" s="160" t="s">
        <v>700</v>
      </c>
      <c r="D27" s="160"/>
      <c r="E27" s="160"/>
      <c r="F27" s="160"/>
      <c r="G27" s="160"/>
      <c r="H27" s="160"/>
      <c r="I27" s="160"/>
      <c r="J27" s="160"/>
      <c r="K27" s="160"/>
      <c r="L27" s="6"/>
    </row>
    <row r="28" spans="1:12" ht="15" x14ac:dyDescent="0.2">
      <c r="A28" s="1"/>
      <c r="B28" s="160"/>
      <c r="C28" s="160"/>
      <c r="D28" s="160"/>
      <c r="E28" s="160"/>
      <c r="F28" s="160"/>
      <c r="G28" s="160"/>
      <c r="H28" s="160"/>
      <c r="I28" s="160"/>
      <c r="J28" s="160"/>
      <c r="K28" s="160"/>
      <c r="L28" s="6"/>
    </row>
    <row r="29" spans="1:12" ht="15" x14ac:dyDescent="0.2">
      <c r="A29" s="1"/>
      <c r="B29" s="187" t="s">
        <v>219</v>
      </c>
      <c r="C29" s="160" t="s">
        <v>701</v>
      </c>
      <c r="D29" s="160"/>
      <c r="E29" s="160"/>
      <c r="F29" s="160"/>
      <c r="G29" s="160"/>
      <c r="H29" s="160"/>
      <c r="I29" s="160"/>
      <c r="J29" s="160"/>
      <c r="K29" s="160"/>
      <c r="L29" s="6"/>
    </row>
    <row r="30" spans="1:12" ht="15" x14ac:dyDescent="0.2">
      <c r="A30" s="1"/>
      <c r="B30" s="160"/>
      <c r="C30" s="160" t="s">
        <v>744</v>
      </c>
      <c r="D30" s="160"/>
      <c r="E30" s="160"/>
      <c r="F30" s="160"/>
      <c r="G30" s="160"/>
      <c r="H30" s="160"/>
      <c r="I30" s="160"/>
      <c r="J30" s="160"/>
      <c r="K30" s="160"/>
      <c r="L30" s="6"/>
    </row>
    <row r="31" spans="1:12" ht="15" x14ac:dyDescent="0.2">
      <c r="A31" s="1"/>
      <c r="B31" s="160"/>
      <c r="C31" s="160" t="s">
        <v>743</v>
      </c>
      <c r="D31" s="160"/>
      <c r="E31" s="160"/>
      <c r="F31" s="160"/>
      <c r="G31" s="160"/>
      <c r="H31" s="160"/>
      <c r="I31" s="160"/>
      <c r="J31" s="160"/>
      <c r="K31" s="160"/>
      <c r="L31" s="6"/>
    </row>
    <row r="32" spans="1:12" ht="15" x14ac:dyDescent="0.2">
      <c r="A32" s="1"/>
      <c r="B32" s="160"/>
      <c r="C32" s="160"/>
      <c r="D32" s="160"/>
      <c r="E32" s="160"/>
      <c r="F32" s="160"/>
      <c r="G32" s="160"/>
      <c r="H32" s="160"/>
      <c r="I32" s="160"/>
      <c r="J32" s="160"/>
      <c r="K32" s="160"/>
      <c r="L32" s="6"/>
    </row>
    <row r="33" spans="1:12" ht="15" x14ac:dyDescent="0.2">
      <c r="A33" s="1"/>
      <c r="B33" s="187" t="s">
        <v>219</v>
      </c>
      <c r="C33" s="160" t="s">
        <v>702</v>
      </c>
      <c r="D33" s="160"/>
      <c r="E33" s="160"/>
      <c r="F33" s="160"/>
      <c r="G33" s="160"/>
      <c r="H33" s="160"/>
      <c r="I33" s="160"/>
      <c r="J33" s="160"/>
      <c r="K33" s="160"/>
      <c r="L33" s="6"/>
    </row>
    <row r="34" spans="1:12" ht="15" x14ac:dyDescent="0.2">
      <c r="A34" s="1"/>
      <c r="B34" s="160"/>
      <c r="C34" s="160" t="s">
        <v>703</v>
      </c>
      <c r="D34" s="160"/>
      <c r="E34" s="160"/>
      <c r="F34" s="160"/>
      <c r="G34" s="160"/>
      <c r="H34" s="160"/>
      <c r="I34" s="160"/>
      <c r="J34" s="160"/>
      <c r="K34" s="160"/>
      <c r="L34" s="6"/>
    </row>
    <row r="35" spans="1:12" ht="15" x14ac:dyDescent="0.2">
      <c r="A35" s="1"/>
      <c r="B35" s="160"/>
      <c r="C35" s="413"/>
      <c r="D35" s="160"/>
      <c r="E35" s="160"/>
      <c r="F35" s="160"/>
      <c r="G35" s="160"/>
      <c r="H35" s="160"/>
      <c r="I35" s="160"/>
      <c r="J35" s="160"/>
      <c r="K35" s="160"/>
      <c r="L35" s="6"/>
    </row>
    <row r="36" spans="1:12" ht="15" x14ac:dyDescent="0.2">
      <c r="A36" s="1"/>
      <c r="B36" s="160"/>
      <c r="C36" s="413" t="s">
        <v>694</v>
      </c>
      <c r="D36" s="160" t="s">
        <v>704</v>
      </c>
      <c r="E36" s="160"/>
      <c r="F36" s="160"/>
      <c r="G36" s="160"/>
      <c r="H36" s="160"/>
      <c r="I36" s="160"/>
      <c r="J36" s="160"/>
      <c r="K36" s="160"/>
      <c r="L36" s="6"/>
    </row>
    <row r="37" spans="1:12" ht="15" x14ac:dyDescent="0.2">
      <c r="A37" s="1"/>
      <c r="B37" s="160"/>
      <c r="C37" s="160"/>
      <c r="D37" s="160" t="s">
        <v>745</v>
      </c>
      <c r="E37" s="160"/>
      <c r="F37" s="160"/>
      <c r="G37" s="160"/>
      <c r="H37" s="160"/>
      <c r="I37" s="160"/>
      <c r="J37" s="160"/>
      <c r="K37" s="160"/>
      <c r="L37" s="6"/>
    </row>
    <row r="38" spans="1:12" ht="15" x14ac:dyDescent="0.2">
      <c r="A38" s="1"/>
      <c r="B38" s="160"/>
      <c r="C38" s="160"/>
      <c r="D38" s="160" t="s">
        <v>705</v>
      </c>
      <c r="E38" s="160"/>
      <c r="F38" s="160"/>
      <c r="G38" s="160"/>
      <c r="H38" s="160"/>
      <c r="I38" s="160"/>
      <c r="J38" s="160"/>
      <c r="K38" s="160"/>
      <c r="L38" s="6"/>
    </row>
    <row r="39" spans="1:12" ht="15" x14ac:dyDescent="0.2">
      <c r="A39" s="1"/>
      <c r="B39" s="160"/>
      <c r="C39" s="160"/>
      <c r="D39" s="160"/>
      <c r="E39" s="160"/>
      <c r="F39" s="160"/>
      <c r="G39" s="160"/>
      <c r="H39" s="160"/>
      <c r="I39" s="160"/>
      <c r="J39" s="160"/>
      <c r="K39" s="160"/>
      <c r="L39" s="6"/>
    </row>
    <row r="40" spans="1:12" ht="15" x14ac:dyDescent="0.2">
      <c r="A40" s="1"/>
      <c r="B40" s="160"/>
      <c r="C40" s="413" t="s">
        <v>694</v>
      </c>
      <c r="D40" s="160" t="s">
        <v>747</v>
      </c>
      <c r="E40" s="160"/>
      <c r="F40" s="160"/>
      <c r="G40" s="160"/>
      <c r="H40" s="160"/>
      <c r="I40" s="160"/>
      <c r="J40" s="160"/>
      <c r="K40" s="160"/>
      <c r="L40" s="6"/>
    </row>
    <row r="41" spans="1:12" ht="15" x14ac:dyDescent="0.2">
      <c r="A41" s="1"/>
      <c r="B41" s="160"/>
      <c r="C41" s="160"/>
      <c r="D41" s="414" t="s">
        <v>746</v>
      </c>
      <c r="E41" s="160"/>
      <c r="F41" s="160"/>
      <c r="G41" s="160"/>
      <c r="H41" s="160"/>
      <c r="I41" s="160"/>
      <c r="J41" s="160"/>
      <c r="K41" s="160"/>
      <c r="L41" s="6"/>
    </row>
    <row r="42" spans="1:12" ht="15" x14ac:dyDescent="0.2">
      <c r="A42" s="1"/>
      <c r="B42" s="160"/>
      <c r="C42" s="160"/>
      <c r="D42" s="160"/>
      <c r="E42" s="160"/>
      <c r="F42" s="160"/>
      <c r="G42" s="160"/>
      <c r="H42" s="160"/>
      <c r="I42" s="160"/>
      <c r="J42" s="160"/>
      <c r="K42" s="160"/>
      <c r="L42" s="6"/>
    </row>
    <row r="43" spans="1:12" ht="15" x14ac:dyDescent="0.2">
      <c r="A43" s="1"/>
      <c r="B43" s="187" t="s">
        <v>219</v>
      </c>
      <c r="C43" s="160" t="s">
        <v>706</v>
      </c>
      <c r="D43" s="160"/>
      <c r="E43" s="160"/>
      <c r="F43" s="160"/>
      <c r="G43" s="160"/>
      <c r="H43" s="160"/>
      <c r="I43" s="160"/>
      <c r="J43" s="160"/>
      <c r="K43" s="160"/>
      <c r="L43" s="6"/>
    </row>
    <row r="44" spans="1:12" ht="15" x14ac:dyDescent="0.2">
      <c r="A44" s="1"/>
      <c r="B44" s="160"/>
      <c r="C44" s="160" t="s">
        <v>748</v>
      </c>
      <c r="D44" s="160"/>
      <c r="E44" s="160"/>
      <c r="F44" s="160"/>
      <c r="G44" s="160"/>
      <c r="H44" s="160"/>
      <c r="I44" s="160"/>
      <c r="J44" s="160"/>
      <c r="K44" s="160"/>
      <c r="L44" s="6"/>
    </row>
    <row r="45" spans="1:12" ht="15" x14ac:dyDescent="0.2">
      <c r="A45" s="1"/>
      <c r="B45" s="160"/>
      <c r="C45" s="160" t="s">
        <v>749</v>
      </c>
      <c r="D45" s="160"/>
      <c r="E45" s="160"/>
      <c r="F45" s="160"/>
      <c r="G45" s="160"/>
      <c r="H45" s="160"/>
      <c r="I45" s="160"/>
      <c r="J45" s="160"/>
      <c r="K45" s="160"/>
      <c r="L45" s="6"/>
    </row>
    <row r="46" spans="1:12" ht="15" x14ac:dyDescent="0.2">
      <c r="A46" s="1"/>
      <c r="B46" s="160"/>
      <c r="C46" s="160"/>
      <c r="D46" s="160"/>
      <c r="E46" s="160"/>
      <c r="F46" s="160"/>
      <c r="G46" s="160"/>
      <c r="H46" s="160"/>
      <c r="I46" s="160"/>
      <c r="J46" s="160"/>
      <c r="K46" s="160"/>
      <c r="L46" s="6"/>
    </row>
    <row r="47" spans="1:12" ht="15" x14ac:dyDescent="0.2">
      <c r="A47" s="1"/>
      <c r="B47" s="160"/>
      <c r="C47" s="160"/>
      <c r="D47" s="414" t="s">
        <v>707</v>
      </c>
      <c r="E47" s="160"/>
      <c r="F47" s="160"/>
      <c r="G47" s="160"/>
      <c r="H47" s="160"/>
      <c r="I47" s="160"/>
      <c r="J47" s="160"/>
      <c r="K47" s="160"/>
      <c r="L47" s="6"/>
    </row>
    <row r="48" spans="1:12" ht="15" x14ac:dyDescent="0.2">
      <c r="A48" s="1"/>
      <c r="B48" s="160"/>
      <c r="C48" s="160"/>
      <c r="D48" s="414" t="s">
        <v>708</v>
      </c>
      <c r="E48" s="160"/>
      <c r="F48" s="160"/>
      <c r="G48" s="160"/>
      <c r="H48" s="160"/>
      <c r="I48" s="160"/>
      <c r="J48" s="160"/>
      <c r="K48" s="160"/>
      <c r="L48" s="6"/>
    </row>
    <row r="49" spans="1:12" ht="15" x14ac:dyDescent="0.2">
      <c r="A49" s="1"/>
      <c r="B49" s="160"/>
      <c r="C49" s="160"/>
      <c r="D49" s="414" t="s">
        <v>709</v>
      </c>
      <c r="E49" s="160"/>
      <c r="F49" s="160"/>
      <c r="G49" s="160"/>
      <c r="H49" s="160"/>
      <c r="I49" s="160"/>
      <c r="J49" s="160"/>
      <c r="K49" s="160"/>
      <c r="L49" s="6"/>
    </row>
    <row r="50" spans="1:12" ht="15" x14ac:dyDescent="0.2">
      <c r="A50" s="1"/>
      <c r="B50" s="160"/>
      <c r="C50" s="160"/>
      <c r="D50" s="414" t="s">
        <v>710</v>
      </c>
      <c r="E50" s="160"/>
      <c r="F50" s="160"/>
      <c r="G50" s="160"/>
      <c r="H50" s="160"/>
      <c r="I50" s="160"/>
      <c r="J50" s="160"/>
      <c r="K50" s="160"/>
      <c r="L50" s="6"/>
    </row>
    <row r="51" spans="1:12" x14ac:dyDescent="0.2">
      <c r="A51" s="2"/>
      <c r="B51" s="7"/>
      <c r="C51" s="7"/>
      <c r="D51" s="7"/>
      <c r="E51" s="7"/>
      <c r="F51" s="7"/>
      <c r="G51" s="7"/>
      <c r="H51" s="7"/>
      <c r="I51" s="7"/>
      <c r="J51" s="7"/>
      <c r="K51" s="7"/>
      <c r="L51" s="8"/>
    </row>
  </sheetData>
  <sheetProtection algorithmName="SHA-512" hashValue="RUGNlKZHrHvkTikSIkYPIq3uYY5i/YeAZZ5e2wPPoA/YsgN+UbyTK/S1PL1lAHRxaq4jYvr87NCjFtL3jlWGCg==" saltValue="z7FEa5YgzOjMUYw4B2rJ8A==" spinCount="100000" sheet="1" objects="1" scenarios="1"/>
  <mergeCells count="1">
    <mergeCell ref="B10:K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895C9-4144-48C7-A280-A0DF24483742}">
  <dimension ref="A1:M24"/>
  <sheetViews>
    <sheetView zoomScaleNormal="100" workbookViewId="0">
      <selection activeCell="L13" sqref="L13"/>
    </sheetView>
  </sheetViews>
  <sheetFormatPr defaultRowHeight="12.75" x14ac:dyDescent="0.2"/>
  <cols>
    <col min="1" max="1" width="4.28515625" customWidth="1"/>
    <col min="2" max="2" width="4" customWidth="1"/>
    <col min="3" max="3" width="2.42578125" customWidth="1"/>
    <col min="4" max="4" width="8.85546875" customWidth="1"/>
    <col min="11" max="11" width="6.28515625" customWidth="1"/>
    <col min="12" max="12" width="13" customWidth="1"/>
    <col min="13" max="13" width="5.7109375" customWidth="1"/>
  </cols>
  <sheetData>
    <row r="1" spans="1:13" x14ac:dyDescent="0.2">
      <c r="A1" s="472"/>
      <c r="B1" s="373"/>
      <c r="C1" s="373"/>
      <c r="D1" s="373"/>
      <c r="E1" s="373"/>
      <c r="F1" s="373"/>
      <c r="G1" s="373"/>
      <c r="H1" s="373"/>
      <c r="I1" s="373"/>
      <c r="J1" s="373"/>
      <c r="K1" s="373"/>
      <c r="L1" s="373"/>
      <c r="M1" s="374"/>
    </row>
    <row r="2" spans="1:13" x14ac:dyDescent="0.2">
      <c r="A2" s="375"/>
      <c r="B2" s="377"/>
      <c r="C2" s="377"/>
      <c r="D2" s="377"/>
      <c r="E2" s="377"/>
      <c r="F2" s="377"/>
      <c r="G2" s="377"/>
      <c r="H2" s="377"/>
      <c r="I2" s="377"/>
      <c r="J2" s="377"/>
      <c r="K2" s="377"/>
      <c r="L2" s="377"/>
      <c r="M2" s="376"/>
    </row>
    <row r="3" spans="1:13" ht="20.25" x14ac:dyDescent="0.3">
      <c r="A3" s="375"/>
      <c r="B3" s="597" t="str">
        <f>Identification!C9</f>
        <v>Select Council Name</v>
      </c>
      <c r="C3" s="597"/>
      <c r="D3" s="597"/>
      <c r="E3" s="597"/>
      <c r="F3" s="597"/>
      <c r="G3" s="597"/>
      <c r="H3" s="597"/>
      <c r="I3" s="597"/>
      <c r="J3" s="597"/>
      <c r="K3" s="597"/>
      <c r="L3" s="597"/>
      <c r="M3" s="376"/>
    </row>
    <row r="4" spans="1:13" x14ac:dyDescent="0.2">
      <c r="A4" s="375"/>
      <c r="B4" s="377"/>
      <c r="C4" s="377"/>
      <c r="D4" s="377"/>
      <c r="E4" s="377"/>
      <c r="F4" s="377"/>
      <c r="G4" s="377"/>
      <c r="H4" s="377"/>
      <c r="I4" s="377"/>
      <c r="J4" s="377"/>
      <c r="K4" s="377"/>
      <c r="L4" s="377"/>
      <c r="M4" s="376"/>
    </row>
    <row r="5" spans="1:13" ht="15.75" x14ac:dyDescent="0.25">
      <c r="A5" s="375"/>
      <c r="B5" s="598" t="s">
        <v>807</v>
      </c>
      <c r="C5" s="598"/>
      <c r="D5" s="598"/>
      <c r="E5" s="598"/>
      <c r="F5" s="598"/>
      <c r="G5" s="598"/>
      <c r="H5" s="598"/>
      <c r="I5" s="598"/>
      <c r="J5" s="598"/>
      <c r="K5" s="598"/>
      <c r="L5" s="598"/>
      <c r="M5" s="376"/>
    </row>
    <row r="6" spans="1:13" ht="15.75" x14ac:dyDescent="0.25">
      <c r="A6" s="375"/>
      <c r="B6" s="598" t="s">
        <v>808</v>
      </c>
      <c r="C6" s="598"/>
      <c r="D6" s="598"/>
      <c r="E6" s="598"/>
      <c r="F6" s="598"/>
      <c r="G6" s="598"/>
      <c r="H6" s="598"/>
      <c r="I6" s="598"/>
      <c r="J6" s="598"/>
      <c r="K6" s="598"/>
      <c r="L6" s="598"/>
      <c r="M6" s="376"/>
    </row>
    <row r="7" spans="1:13" x14ac:dyDescent="0.2">
      <c r="A7" s="375"/>
      <c r="B7" s="377"/>
      <c r="C7" s="377"/>
      <c r="D7" s="377"/>
      <c r="E7" s="377"/>
      <c r="F7" s="377"/>
      <c r="G7" s="377"/>
      <c r="H7" s="377"/>
      <c r="I7" s="377"/>
      <c r="J7" s="377"/>
      <c r="K7" s="377"/>
      <c r="L7" s="377"/>
      <c r="M7" s="376"/>
    </row>
    <row r="8" spans="1:13" ht="18" x14ac:dyDescent="0.25">
      <c r="A8" s="375"/>
      <c r="B8" s="599" t="s">
        <v>813</v>
      </c>
      <c r="C8" s="599"/>
      <c r="D8" s="599"/>
      <c r="E8" s="599"/>
      <c r="F8" s="599"/>
      <c r="G8" s="599"/>
      <c r="H8" s="599"/>
      <c r="I8" s="599"/>
      <c r="J8" s="599"/>
      <c r="K8" s="599"/>
      <c r="L8" s="599"/>
      <c r="M8" s="376"/>
    </row>
    <row r="9" spans="1:13" x14ac:dyDescent="0.2">
      <c r="A9" s="375"/>
      <c r="B9" s="377"/>
      <c r="C9" s="377"/>
      <c r="D9" s="377"/>
      <c r="E9" s="377"/>
      <c r="F9" s="377"/>
      <c r="G9" s="377"/>
      <c r="H9" s="377"/>
      <c r="I9" s="377"/>
      <c r="J9" s="377"/>
      <c r="K9" s="377"/>
      <c r="L9" s="377"/>
      <c r="M9" s="376"/>
    </row>
    <row r="10" spans="1:13" ht="15" x14ac:dyDescent="0.2">
      <c r="A10" s="375"/>
      <c r="B10" s="473" t="s">
        <v>814</v>
      </c>
      <c r="C10" s="473"/>
      <c r="D10" s="473"/>
      <c r="E10" s="473"/>
      <c r="F10" s="473"/>
      <c r="G10" s="473"/>
      <c r="H10" s="473"/>
      <c r="I10" s="473"/>
      <c r="J10" s="473"/>
      <c r="K10" s="473"/>
      <c r="L10" s="473"/>
      <c r="M10" s="376"/>
    </row>
    <row r="11" spans="1:13" ht="15" x14ac:dyDescent="0.2">
      <c r="A11" s="375"/>
      <c r="B11" s="473"/>
      <c r="C11" s="473"/>
      <c r="D11" s="473"/>
      <c r="E11" s="473"/>
      <c r="F11" s="473"/>
      <c r="G11" s="473"/>
      <c r="H11" s="473"/>
      <c r="I11" s="473"/>
      <c r="J11" s="473"/>
      <c r="K11" s="473"/>
      <c r="L11" s="473"/>
      <c r="M11" s="376"/>
    </row>
    <row r="12" spans="1:13" ht="15" x14ac:dyDescent="0.2">
      <c r="A12" s="375"/>
      <c r="B12" s="473"/>
      <c r="C12" s="473"/>
      <c r="D12" s="473"/>
      <c r="E12" s="473"/>
      <c r="F12" s="473"/>
      <c r="G12" s="473"/>
      <c r="H12" s="473"/>
      <c r="I12" s="473"/>
      <c r="J12" s="473"/>
      <c r="K12" s="473"/>
      <c r="L12" s="474" t="s">
        <v>809</v>
      </c>
      <c r="M12" s="510"/>
    </row>
    <row r="13" spans="1:13" ht="15.75" x14ac:dyDescent="0.25">
      <c r="A13" s="375"/>
      <c r="B13" s="494" t="s">
        <v>173</v>
      </c>
      <c r="C13" s="494"/>
      <c r="D13" s="476" t="s">
        <v>551</v>
      </c>
      <c r="E13" s="473" t="s">
        <v>810</v>
      </c>
      <c r="F13" s="473"/>
      <c r="G13" s="473"/>
      <c r="H13" s="473"/>
      <c r="I13" s="473"/>
      <c r="J13" s="473"/>
      <c r="K13" s="473"/>
      <c r="L13" s="478">
        <f>ROUND(('Permissible Income'!I18+'Permissible Income'!I20-'Permissible Income'!I22),0)</f>
        <v>0</v>
      </c>
      <c r="M13" s="510"/>
    </row>
    <row r="14" spans="1:13" ht="15.75" x14ac:dyDescent="0.25">
      <c r="A14" s="375"/>
      <c r="B14" s="494"/>
      <c r="C14" s="494"/>
      <c r="D14" s="473"/>
      <c r="E14" s="473"/>
      <c r="F14" s="473"/>
      <c r="G14" s="473"/>
      <c r="H14" s="473"/>
      <c r="I14" s="473"/>
      <c r="J14" s="473"/>
      <c r="K14" s="473"/>
      <c r="L14" s="477"/>
      <c r="M14" s="510"/>
    </row>
    <row r="15" spans="1:13" ht="15.75" x14ac:dyDescent="0.25">
      <c r="A15" s="375"/>
      <c r="B15" s="494" t="s">
        <v>174</v>
      </c>
      <c r="C15" s="494"/>
      <c r="D15" s="476" t="s">
        <v>608</v>
      </c>
      <c r="E15" s="473" t="s">
        <v>816</v>
      </c>
      <c r="F15" s="473"/>
      <c r="G15" s="473"/>
      <c r="H15" s="473"/>
      <c r="I15" s="473"/>
      <c r="J15" s="473"/>
      <c r="K15" s="473"/>
      <c r="L15" s="478" t="e">
        <f>ROUND(('Permissible Income'!G14-'Permissible Income'!I27+'Permissible Income'!I31),0)</f>
        <v>#VALUE!</v>
      </c>
      <c r="M15" s="510"/>
    </row>
    <row r="16" spans="1:13" ht="15.75" x14ac:dyDescent="0.25">
      <c r="A16" s="375"/>
      <c r="B16" s="494"/>
      <c r="C16" s="494"/>
      <c r="D16" s="473"/>
      <c r="E16" s="473"/>
      <c r="F16" s="473"/>
      <c r="G16" s="473"/>
      <c r="H16" s="473"/>
      <c r="I16" s="473"/>
      <c r="J16" s="473"/>
      <c r="K16" s="473"/>
      <c r="L16" s="477"/>
      <c r="M16" s="510"/>
    </row>
    <row r="17" spans="1:13" ht="15.75" x14ac:dyDescent="0.25">
      <c r="A17" s="375"/>
      <c r="B17" s="494"/>
      <c r="C17" s="494"/>
      <c r="D17" s="473"/>
      <c r="E17" s="473"/>
      <c r="F17" s="473"/>
      <c r="G17" s="473"/>
      <c r="H17" s="476" t="s">
        <v>820</v>
      </c>
      <c r="I17" s="473"/>
      <c r="J17" s="473"/>
      <c r="K17" s="476" t="s">
        <v>809</v>
      </c>
      <c r="L17" s="478" t="e">
        <f>SUM(L13:L15)</f>
        <v>#VALUE!</v>
      </c>
      <c r="M17" s="510"/>
    </row>
    <row r="18" spans="1:13" ht="13.5" customHeight="1" x14ac:dyDescent="0.25">
      <c r="A18" s="375"/>
      <c r="B18" s="494"/>
      <c r="C18" s="494"/>
      <c r="D18" s="473"/>
      <c r="E18" s="473"/>
      <c r="F18" s="473"/>
      <c r="G18" s="473"/>
      <c r="H18" s="473"/>
      <c r="I18" s="473"/>
      <c r="J18" s="473"/>
      <c r="K18" s="473"/>
      <c r="L18" s="477"/>
      <c r="M18" s="510"/>
    </row>
    <row r="19" spans="1:13" ht="15.75" x14ac:dyDescent="0.25">
      <c r="A19" s="375"/>
      <c r="B19" s="494" t="s">
        <v>175</v>
      </c>
      <c r="C19" s="494"/>
      <c r="D19" s="476" t="s">
        <v>811</v>
      </c>
      <c r="E19" s="473" t="s">
        <v>812</v>
      </c>
      <c r="F19" s="473"/>
      <c r="G19" s="473"/>
      <c r="H19" s="473"/>
      <c r="I19" s="473"/>
      <c r="J19" s="473"/>
      <c r="K19" s="473"/>
      <c r="L19" s="478">
        <f>ROUND(('Permissible Income'!I31),0)</f>
        <v>0</v>
      </c>
      <c r="M19" s="510"/>
    </row>
    <row r="20" spans="1:13" ht="15" x14ac:dyDescent="0.2">
      <c r="A20" s="375"/>
      <c r="B20" s="473"/>
      <c r="C20" s="473"/>
      <c r="D20" s="473"/>
      <c r="E20" s="473"/>
      <c r="F20" s="473"/>
      <c r="G20" s="473"/>
      <c r="H20" s="473"/>
      <c r="I20" s="473"/>
      <c r="J20" s="473"/>
      <c r="K20" s="473"/>
      <c r="L20" s="477"/>
      <c r="M20" s="510"/>
    </row>
    <row r="21" spans="1:13" ht="15.75" x14ac:dyDescent="0.25">
      <c r="A21" s="375"/>
      <c r="B21" s="475"/>
      <c r="C21" s="475"/>
      <c r="D21" s="473"/>
      <c r="E21" s="473"/>
      <c r="F21" s="473"/>
      <c r="G21" s="473"/>
      <c r="H21" s="473"/>
      <c r="I21" s="473"/>
      <c r="J21" s="473"/>
      <c r="K21" s="473"/>
      <c r="L21" s="477"/>
      <c r="M21" s="376"/>
    </row>
    <row r="22" spans="1:13" ht="15.75" x14ac:dyDescent="0.25">
      <c r="A22" s="375"/>
      <c r="B22" s="473"/>
      <c r="C22" s="473"/>
      <c r="D22" s="473"/>
      <c r="E22" s="377"/>
      <c r="F22" s="377"/>
      <c r="G22" s="476" t="s">
        <v>815</v>
      </c>
      <c r="H22" s="473"/>
      <c r="I22" s="473"/>
      <c r="J22" s="473"/>
      <c r="K22" s="476" t="s">
        <v>809</v>
      </c>
      <c r="L22" s="478" t="e">
        <f>L17-L19</f>
        <v>#VALUE!</v>
      </c>
      <c r="M22" s="376"/>
    </row>
    <row r="23" spans="1:13" ht="15" x14ac:dyDescent="0.2">
      <c r="A23" s="375"/>
      <c r="B23" s="473"/>
      <c r="C23" s="473"/>
      <c r="D23" s="473"/>
      <c r="E23" s="473"/>
      <c r="F23" s="473"/>
      <c r="G23" s="473"/>
      <c r="H23" s="473"/>
      <c r="I23" s="473"/>
      <c r="J23" s="473"/>
      <c r="K23" s="473"/>
      <c r="L23" s="477"/>
      <c r="M23" s="376"/>
    </row>
    <row r="24" spans="1:13" ht="15" x14ac:dyDescent="0.2">
      <c r="A24" s="379"/>
      <c r="B24" s="596"/>
      <c r="C24" s="596"/>
      <c r="D24" s="596"/>
      <c r="E24" s="596"/>
      <c r="F24" s="596"/>
      <c r="G24" s="596"/>
      <c r="H24" s="596"/>
      <c r="I24" s="596"/>
      <c r="J24" s="596"/>
      <c r="K24" s="596"/>
      <c r="L24" s="596"/>
      <c r="M24" s="381"/>
    </row>
  </sheetData>
  <sheetProtection algorithmName="SHA-512" hashValue="kVN8lJVZHkOIF6nv6hgHeVYbvVjS5jbidLQ3MF+NRrGcz+RkFbahFc1bovXdhbDcdQIb5qeFAP5185iej1U0Lw==" saltValue="O1ESO4g7+yh17qcCduzFbA==" spinCount="100000" sheet="1" objects="1" scenarios="1"/>
  <mergeCells count="5">
    <mergeCell ref="B24:L24"/>
    <mergeCell ref="B3:L3"/>
    <mergeCell ref="B5:L5"/>
    <mergeCell ref="B6:L6"/>
    <mergeCell ref="B8:L8"/>
  </mergeCells>
  <pageMargins left="0.70866141732283472" right="0.70866141732283472" top="0.74803149606299213" bottom="0.74803149606299213" header="0.31496062992125984" footer="0.31496062992125984"/>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D42"/>
  <sheetViews>
    <sheetView showGridLines="0" topLeftCell="A19" zoomScale="130" zoomScaleNormal="130" workbookViewId="0"/>
  </sheetViews>
  <sheetFormatPr defaultRowHeight="12.75" x14ac:dyDescent="0.2"/>
  <cols>
    <col min="1" max="1" width="3.5703125" customWidth="1"/>
    <col min="2" max="2" width="2.5703125" customWidth="1"/>
    <col min="3" max="3" width="84" customWidth="1"/>
    <col min="4" max="4" width="3.5703125" customWidth="1"/>
  </cols>
  <sheetData>
    <row r="1" spans="1:4" x14ac:dyDescent="0.2">
      <c r="A1" s="242"/>
      <c r="B1" s="4"/>
      <c r="C1" s="4"/>
      <c r="D1" s="5"/>
    </row>
    <row r="2" spans="1:4" x14ac:dyDescent="0.2">
      <c r="A2" s="1"/>
      <c r="B2" s="3"/>
      <c r="C2" s="3"/>
      <c r="D2" s="6"/>
    </row>
    <row r="3" spans="1:4" x14ac:dyDescent="0.2">
      <c r="A3" s="1"/>
      <c r="B3" s="3"/>
      <c r="C3" s="45" t="s">
        <v>448</v>
      </c>
      <c r="D3" s="6"/>
    </row>
    <row r="4" spans="1:4" x14ac:dyDescent="0.2">
      <c r="A4" s="1"/>
      <c r="B4" s="3"/>
      <c r="C4" s="9"/>
      <c r="D4" s="6"/>
    </row>
    <row r="5" spans="1:4" ht="15.75" x14ac:dyDescent="0.25">
      <c r="A5" s="1"/>
      <c r="B5" s="3"/>
      <c r="C5" s="49" t="str">
        <f>IF(Identification!C9="","",Identification!C9)</f>
        <v>Select Council Name</v>
      </c>
      <c r="D5" s="6"/>
    </row>
    <row r="6" spans="1:4" x14ac:dyDescent="0.2">
      <c r="A6" s="1"/>
      <c r="B6" s="3"/>
      <c r="C6" s="9"/>
      <c r="D6" s="6"/>
    </row>
    <row r="7" spans="1:4" x14ac:dyDescent="0.2">
      <c r="A7" s="1"/>
      <c r="B7" s="3"/>
      <c r="C7" s="10" t="s">
        <v>449</v>
      </c>
      <c r="D7" s="6"/>
    </row>
    <row r="8" spans="1:4" x14ac:dyDescent="0.2">
      <c r="A8" s="1"/>
      <c r="B8" s="3"/>
      <c r="C8" s="10"/>
      <c r="D8" s="6"/>
    </row>
    <row r="9" spans="1:4" x14ac:dyDescent="0.2">
      <c r="A9" s="1"/>
      <c r="B9" s="3"/>
      <c r="C9" s="9"/>
      <c r="D9" s="6"/>
    </row>
    <row r="10" spans="1:4" ht="25.5" x14ac:dyDescent="0.2">
      <c r="A10" s="1"/>
      <c r="B10" s="82" t="s">
        <v>137</v>
      </c>
      <c r="C10" s="218" t="s">
        <v>750</v>
      </c>
      <c r="D10" s="6"/>
    </row>
    <row r="11" spans="1:4" ht="25.5" customHeight="1" x14ac:dyDescent="0.2">
      <c r="A11" s="1"/>
      <c r="B11" s="3"/>
      <c r="C11" s="9" t="s">
        <v>450</v>
      </c>
      <c r="D11" s="6"/>
    </row>
    <row r="12" spans="1:4" ht="9.75" customHeight="1" x14ac:dyDescent="0.2">
      <c r="A12" s="1"/>
      <c r="B12" s="3"/>
      <c r="C12" s="9"/>
      <c r="D12" s="6"/>
    </row>
    <row r="13" spans="1:4" ht="51" x14ac:dyDescent="0.2">
      <c r="A13" s="1"/>
      <c r="B13" s="9" t="s">
        <v>451</v>
      </c>
      <c r="C13" s="237" t="s">
        <v>751</v>
      </c>
      <c r="D13" s="6"/>
    </row>
    <row r="14" spans="1:4" ht="9" customHeight="1" x14ac:dyDescent="0.2">
      <c r="A14" s="1"/>
      <c r="B14" s="9"/>
      <c r="C14" s="9"/>
      <c r="D14" s="6"/>
    </row>
    <row r="15" spans="1:4" ht="38.25" x14ac:dyDescent="0.2">
      <c r="A15" s="1"/>
      <c r="B15" s="82" t="s">
        <v>141</v>
      </c>
      <c r="C15" s="384" t="s">
        <v>681</v>
      </c>
      <c r="D15" s="6"/>
    </row>
    <row r="16" spans="1:4" x14ac:dyDescent="0.2">
      <c r="A16" s="1"/>
      <c r="B16" s="82"/>
      <c r="C16" s="9"/>
      <c r="D16" s="6"/>
    </row>
    <row r="17" spans="1:4" x14ac:dyDescent="0.2">
      <c r="A17" s="1"/>
      <c r="B17" s="247" t="s">
        <v>143</v>
      </c>
      <c r="C17" s="9" t="s">
        <v>452</v>
      </c>
      <c r="D17" s="6"/>
    </row>
    <row r="18" spans="1:4" ht="9.75" customHeight="1" x14ac:dyDescent="0.2">
      <c r="A18" s="1"/>
      <c r="B18" s="3"/>
      <c r="C18" s="9"/>
      <c r="D18" s="6"/>
    </row>
    <row r="19" spans="1:4" ht="49.5" customHeight="1" x14ac:dyDescent="0.2">
      <c r="A19" s="1"/>
      <c r="B19" s="3"/>
      <c r="C19" s="230" t="s">
        <v>805</v>
      </c>
      <c r="D19" s="6"/>
    </row>
    <row r="20" spans="1:4" x14ac:dyDescent="0.2">
      <c r="A20" s="1"/>
      <c r="B20" s="82" t="s">
        <v>147</v>
      </c>
      <c r="C20" s="384" t="s">
        <v>682</v>
      </c>
      <c r="D20" s="6"/>
    </row>
    <row r="21" spans="1:4" ht="8.25" customHeight="1" x14ac:dyDescent="0.2">
      <c r="A21" s="1"/>
      <c r="B21" s="11"/>
      <c r="C21" s="3"/>
      <c r="D21" s="6"/>
    </row>
    <row r="22" spans="1:4" ht="12.75" customHeight="1" x14ac:dyDescent="0.2">
      <c r="A22" s="1"/>
      <c r="B22" s="11" t="s">
        <v>453</v>
      </c>
      <c r="C22" s="218" t="s">
        <v>454</v>
      </c>
      <c r="D22" s="6"/>
    </row>
    <row r="23" spans="1:4" x14ac:dyDescent="0.2">
      <c r="A23" s="1"/>
      <c r="B23" s="11"/>
      <c r="C23" s="83"/>
      <c r="D23" s="6"/>
    </row>
    <row r="24" spans="1:4" ht="12.75" customHeight="1" x14ac:dyDescent="0.2">
      <c r="A24" s="1"/>
      <c r="B24" s="11"/>
      <c r="C24" s="9"/>
      <c r="D24" s="6"/>
    </row>
    <row r="25" spans="1:4" x14ac:dyDescent="0.2">
      <c r="A25" s="1"/>
      <c r="B25" s="3"/>
      <c r="C25" s="9"/>
      <c r="D25" s="6"/>
    </row>
    <row r="26" spans="1:4" x14ac:dyDescent="0.2">
      <c r="A26" s="1"/>
      <c r="B26" s="3"/>
      <c r="C26" s="9" t="s">
        <v>455</v>
      </c>
      <c r="D26" s="6"/>
    </row>
    <row r="27" spans="1:4" x14ac:dyDescent="0.2">
      <c r="A27" s="1"/>
      <c r="B27" s="3"/>
      <c r="C27" s="10" t="s">
        <v>456</v>
      </c>
      <c r="D27" s="6"/>
    </row>
    <row r="28" spans="1:4" x14ac:dyDescent="0.2">
      <c r="A28" s="1"/>
      <c r="B28" s="3"/>
      <c r="C28" s="9"/>
      <c r="D28" s="6"/>
    </row>
    <row r="29" spans="1:4" x14ac:dyDescent="0.2">
      <c r="A29" s="1"/>
      <c r="B29" s="3"/>
      <c r="C29" s="9"/>
      <c r="D29" s="6"/>
    </row>
    <row r="30" spans="1:4" x14ac:dyDescent="0.2">
      <c r="A30" s="1"/>
      <c r="B30" s="3"/>
      <c r="C30" s="9"/>
      <c r="D30" s="6"/>
    </row>
    <row r="31" spans="1:4" x14ac:dyDescent="0.2">
      <c r="A31" s="1"/>
      <c r="B31" s="3"/>
      <c r="C31" s="9" t="s">
        <v>455</v>
      </c>
      <c r="D31" s="6"/>
    </row>
    <row r="32" spans="1:4" x14ac:dyDescent="0.2">
      <c r="A32" s="1"/>
      <c r="B32" s="3"/>
      <c r="C32" s="10" t="s">
        <v>457</v>
      </c>
      <c r="D32" s="6"/>
    </row>
    <row r="33" spans="1:4" x14ac:dyDescent="0.2">
      <c r="A33" s="1"/>
      <c r="B33" s="3"/>
      <c r="C33" s="9"/>
      <c r="D33" s="6"/>
    </row>
    <row r="34" spans="1:4" x14ac:dyDescent="0.2">
      <c r="A34" s="1"/>
      <c r="B34" s="3"/>
      <c r="C34" s="9"/>
      <c r="D34" s="6"/>
    </row>
    <row r="35" spans="1:4" x14ac:dyDescent="0.2">
      <c r="A35" s="1"/>
      <c r="B35" s="3"/>
      <c r="C35" s="9"/>
      <c r="D35" s="6"/>
    </row>
    <row r="36" spans="1:4" x14ac:dyDescent="0.2">
      <c r="A36" s="1"/>
      <c r="B36" s="3"/>
      <c r="C36" s="218" t="s">
        <v>458</v>
      </c>
      <c r="D36" s="6"/>
    </row>
    <row r="37" spans="1:4" x14ac:dyDescent="0.2">
      <c r="A37" s="1"/>
      <c r="B37" s="3"/>
      <c r="C37" s="9"/>
      <c r="D37" s="6"/>
    </row>
    <row r="38" spans="1:4" x14ac:dyDescent="0.2">
      <c r="A38" s="1"/>
      <c r="B38" s="3"/>
      <c r="C38" s="9"/>
      <c r="D38" s="6"/>
    </row>
    <row r="39" spans="1:4" x14ac:dyDescent="0.2">
      <c r="A39" s="1"/>
      <c r="B39" s="3"/>
      <c r="C39" s="3"/>
      <c r="D39" s="6"/>
    </row>
    <row r="40" spans="1:4" x14ac:dyDescent="0.2">
      <c r="A40" s="1"/>
      <c r="B40" s="3"/>
      <c r="C40" s="46"/>
      <c r="D40" s="6"/>
    </row>
    <row r="41" spans="1:4" x14ac:dyDescent="0.2">
      <c r="A41" s="1"/>
      <c r="B41" s="3"/>
      <c r="C41" s="3"/>
      <c r="D41" s="6"/>
    </row>
    <row r="42" spans="1:4" x14ac:dyDescent="0.2">
      <c r="A42" s="2"/>
      <c r="B42" s="7"/>
      <c r="C42" s="15"/>
      <c r="D42" s="8"/>
    </row>
  </sheetData>
  <sheetProtection algorithmName="SHA-512" hashValue="OW8Am+an9NreQwM7UkCeb3mJtjnvcIPk2GZ+OL+EUsEOX8ow3FDGNKBNq/z6d3i+LVxzvjA8AjtdjF0KSqrJlA==" saltValue="W41JwW35WDHhmK/XKTSGYg==" spinCount="100000" sheet="1" objects="1" scenarios="1"/>
  <phoneticPr fontId="0" type="noConversion"/>
  <printOptions horizontalCentered="1" gridLinesSet="0"/>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W185"/>
  <sheetViews>
    <sheetView workbookViewId="0">
      <pane xSplit="1" ySplit="4" topLeftCell="B5" activePane="bottomRight" state="frozen"/>
      <selection pane="topRight" activeCell="F6" sqref="F6"/>
      <selection pane="bottomLeft" activeCell="F6" sqref="F6"/>
      <selection pane="bottomRight" activeCell="D3" sqref="D3"/>
    </sheetView>
  </sheetViews>
  <sheetFormatPr defaultColWidth="9.140625" defaultRowHeight="12.75" x14ac:dyDescent="0.2"/>
  <cols>
    <col min="1" max="1" width="30.85546875" customWidth="1"/>
    <col min="2" max="2" width="19.42578125" customWidth="1"/>
    <col min="3" max="3" width="2.42578125" customWidth="1"/>
    <col min="4" max="4" width="22.85546875" customWidth="1"/>
    <col min="5" max="5" width="24.5703125" customWidth="1"/>
    <col min="6" max="6" width="16.5703125" customWidth="1"/>
    <col min="7" max="7" width="1.5703125" customWidth="1"/>
    <col min="8" max="8" width="11" customWidth="1"/>
    <col min="9" max="9" width="17.85546875" style="175" customWidth="1"/>
    <col min="10" max="10" width="13.85546875" style="175" customWidth="1"/>
    <col min="11" max="11" width="1.5703125" style="175" customWidth="1"/>
    <col min="12" max="12" width="11" style="175" customWidth="1"/>
    <col min="13" max="13" width="18.42578125" customWidth="1"/>
    <col min="14" max="14" width="11.42578125" style="171" customWidth="1"/>
    <col min="15" max="15" width="2.42578125" customWidth="1"/>
    <col min="16" max="16" width="1.42578125" customWidth="1"/>
    <col min="17" max="17" width="1.5703125" customWidth="1"/>
    <col min="19" max="19" width="9.5703125" hidden="1" customWidth="1"/>
    <col min="20" max="21" width="9.42578125" hidden="1" customWidth="1"/>
    <col min="22" max="22" width="11.42578125" hidden="1" customWidth="1"/>
    <col min="23" max="23" width="10.42578125" hidden="1" customWidth="1"/>
  </cols>
  <sheetData>
    <row r="1" spans="1:23" ht="15.75" x14ac:dyDescent="0.25">
      <c r="C1" s="169"/>
      <c r="D1" s="170"/>
      <c r="E1" s="170"/>
      <c r="F1" s="170"/>
      <c r="G1" s="169"/>
      <c r="H1" s="171"/>
      <c r="I1"/>
      <c r="J1"/>
      <c r="K1" s="169"/>
      <c r="L1" s="600"/>
      <c r="M1" s="600"/>
      <c r="N1" s="600"/>
      <c r="O1" s="600"/>
      <c r="P1" s="600"/>
      <c r="S1" s="600"/>
      <c r="T1" s="600"/>
      <c r="U1" s="600"/>
      <c r="V1" s="600"/>
      <c r="W1" s="600"/>
    </row>
    <row r="2" spans="1:23" x14ac:dyDescent="0.2">
      <c r="A2" s="241"/>
      <c r="B2" s="241"/>
      <c r="C2" s="346"/>
      <c r="D2" s="222"/>
      <c r="E2" s="222"/>
      <c r="F2" s="222"/>
      <c r="G2" s="346"/>
      <c r="H2" s="347"/>
      <c r="I2" s="222"/>
      <c r="J2" s="222"/>
      <c r="K2" s="346"/>
      <c r="L2"/>
      <c r="N2"/>
      <c r="Q2" s="241"/>
      <c r="R2" s="241"/>
    </row>
    <row r="3" spans="1:23" ht="27" customHeight="1" x14ac:dyDescent="0.2">
      <c r="B3" s="241"/>
      <c r="C3" s="348"/>
      <c r="D3" s="222"/>
      <c r="E3" s="222"/>
      <c r="F3" s="222"/>
      <c r="G3" s="348"/>
      <c r="H3" s="347"/>
      <c r="I3" s="222"/>
      <c r="J3" s="222"/>
      <c r="K3" s="348"/>
      <c r="L3"/>
      <c r="N3"/>
      <c r="Q3" s="241"/>
      <c r="R3" s="241"/>
    </row>
    <row r="4" spans="1:23" ht="50.25" customHeight="1" x14ac:dyDescent="0.2">
      <c r="C4" s="169"/>
      <c r="D4" s="222"/>
      <c r="E4" s="222"/>
      <c r="F4" s="222"/>
      <c r="G4" s="169"/>
      <c r="H4" s="171"/>
      <c r="I4"/>
      <c r="J4" s="222"/>
      <c r="K4" s="169"/>
      <c r="L4" s="157"/>
      <c r="M4" s="157"/>
      <c r="N4" s="157"/>
      <c r="O4" s="157"/>
      <c r="P4" s="157"/>
      <c r="Q4" s="157"/>
      <c r="R4" s="157"/>
      <c r="S4" s="157"/>
      <c r="T4" s="157"/>
      <c r="U4" s="157"/>
      <c r="V4" s="157"/>
      <c r="W4" s="157"/>
    </row>
    <row r="5" spans="1:23" x14ac:dyDescent="0.2">
      <c r="B5" s="172"/>
      <c r="C5" s="173"/>
      <c r="D5" s="279"/>
      <c r="E5" s="279"/>
      <c r="F5" s="279"/>
      <c r="G5" s="173"/>
      <c r="I5"/>
      <c r="J5"/>
      <c r="K5" s="173"/>
      <c r="L5" s="174"/>
      <c r="M5" s="174"/>
      <c r="N5" s="174"/>
      <c r="O5" s="174"/>
      <c r="P5" s="174"/>
      <c r="Q5" s="349"/>
    </row>
    <row r="6" spans="1:23" x14ac:dyDescent="0.2">
      <c r="B6" s="172"/>
      <c r="C6" s="173"/>
      <c r="D6" s="279"/>
      <c r="E6" s="279"/>
      <c r="F6" s="279"/>
      <c r="G6" s="173"/>
      <c r="I6"/>
      <c r="J6"/>
      <c r="K6" s="173"/>
      <c r="L6" s="174"/>
      <c r="M6" s="174"/>
      <c r="N6" s="174"/>
      <c r="O6" s="174"/>
      <c r="P6" s="174"/>
      <c r="Q6" s="349"/>
    </row>
    <row r="7" spans="1:23" x14ac:dyDescent="0.2">
      <c r="B7" s="172"/>
      <c r="C7" s="173"/>
      <c r="D7" s="279"/>
      <c r="E7" s="279"/>
      <c r="F7" s="279"/>
      <c r="G7" s="173"/>
      <c r="I7"/>
      <c r="J7"/>
      <c r="K7" s="173"/>
      <c r="L7" s="174"/>
      <c r="M7" s="174"/>
      <c r="N7" s="174"/>
      <c r="O7" s="174"/>
      <c r="P7" s="174"/>
      <c r="Q7" s="349"/>
    </row>
    <row r="8" spans="1:23" x14ac:dyDescent="0.2">
      <c r="B8" s="172"/>
      <c r="C8" s="173"/>
      <c r="D8" s="279"/>
      <c r="E8" s="279"/>
      <c r="F8" s="279"/>
      <c r="G8" s="173"/>
      <c r="I8"/>
      <c r="J8"/>
      <c r="K8" s="173"/>
      <c r="L8" s="174"/>
      <c r="M8" s="174"/>
      <c r="N8" s="174"/>
      <c r="O8" s="174"/>
      <c r="P8" s="174"/>
      <c r="Q8" s="349"/>
    </row>
    <row r="9" spans="1:23" x14ac:dyDescent="0.2">
      <c r="B9" s="172"/>
      <c r="C9" s="173"/>
      <c r="D9" s="279"/>
      <c r="E9" s="279"/>
      <c r="F9" s="279"/>
      <c r="G9" s="173"/>
      <c r="I9"/>
      <c r="J9"/>
      <c r="K9" s="173"/>
      <c r="L9" s="174"/>
      <c r="M9" s="174"/>
      <c r="N9" s="174"/>
      <c r="O9" s="174"/>
      <c r="P9" s="174"/>
      <c r="Q9" s="349"/>
    </row>
    <row r="10" spans="1:23" x14ac:dyDescent="0.2">
      <c r="B10" s="172"/>
      <c r="C10" s="173"/>
      <c r="D10" s="279"/>
      <c r="E10" s="279"/>
      <c r="F10" s="279"/>
      <c r="G10" s="173"/>
      <c r="I10"/>
      <c r="J10"/>
      <c r="K10" s="173"/>
      <c r="L10" s="174"/>
      <c r="M10" s="174"/>
      <c r="N10" s="174"/>
      <c r="O10" s="174"/>
      <c r="P10" s="174"/>
      <c r="Q10" s="349"/>
    </row>
    <row r="11" spans="1:23" x14ac:dyDescent="0.2">
      <c r="B11" s="172"/>
      <c r="C11" s="173"/>
      <c r="D11" s="279"/>
      <c r="E11" s="279"/>
      <c r="F11" s="279"/>
      <c r="G11" s="173"/>
      <c r="I11"/>
      <c r="J11"/>
      <c r="K11" s="173"/>
      <c r="L11" s="174"/>
      <c r="M11" s="174"/>
      <c r="N11" s="174"/>
      <c r="O11" s="174"/>
      <c r="P11" s="174"/>
      <c r="Q11" s="349"/>
    </row>
    <row r="12" spans="1:23" x14ac:dyDescent="0.2">
      <c r="B12" s="172"/>
      <c r="C12" s="173"/>
      <c r="D12" s="279"/>
      <c r="E12" s="279"/>
      <c r="F12" s="279"/>
      <c r="G12" s="173"/>
      <c r="I12"/>
      <c r="J12"/>
      <c r="K12" s="173"/>
      <c r="L12" s="174"/>
      <c r="M12" s="174"/>
      <c r="N12" s="174"/>
      <c r="O12" s="174"/>
      <c r="P12" s="174"/>
      <c r="Q12" s="349"/>
    </row>
    <row r="13" spans="1:23" x14ac:dyDescent="0.2">
      <c r="B13" s="172"/>
      <c r="C13" s="173"/>
      <c r="D13" s="279"/>
      <c r="E13" s="279"/>
      <c r="F13" s="279"/>
      <c r="G13" s="173"/>
      <c r="I13"/>
      <c r="J13"/>
      <c r="K13" s="173"/>
      <c r="L13" s="174"/>
      <c r="M13" s="174"/>
      <c r="N13" s="174"/>
      <c r="O13" s="174"/>
      <c r="P13" s="174"/>
      <c r="Q13" s="349"/>
    </row>
    <row r="14" spans="1:23" x14ac:dyDescent="0.2">
      <c r="B14" s="172"/>
      <c r="C14" s="173"/>
      <c r="D14" s="279"/>
      <c r="E14" s="279"/>
      <c r="F14" s="279"/>
      <c r="G14" s="173"/>
      <c r="I14"/>
      <c r="J14"/>
      <c r="K14" s="173"/>
      <c r="L14" s="174"/>
      <c r="M14" s="174"/>
      <c r="N14" s="174"/>
      <c r="O14" s="174"/>
      <c r="P14" s="174"/>
      <c r="Q14" s="349"/>
    </row>
    <row r="15" spans="1:23" x14ac:dyDescent="0.2">
      <c r="B15" s="172"/>
      <c r="C15" s="173"/>
      <c r="D15" s="279"/>
      <c r="E15" s="279"/>
      <c r="F15" s="279"/>
      <c r="G15" s="173"/>
      <c r="I15"/>
      <c r="J15"/>
      <c r="K15" s="173"/>
      <c r="L15" s="174"/>
      <c r="M15" s="174"/>
      <c r="N15" s="174"/>
      <c r="O15" s="174"/>
      <c r="P15" s="174"/>
      <c r="Q15" s="349"/>
    </row>
    <row r="16" spans="1:23" x14ac:dyDescent="0.2">
      <c r="B16" s="172"/>
      <c r="C16" s="173"/>
      <c r="D16" s="279"/>
      <c r="E16" s="279"/>
      <c r="F16" s="279"/>
      <c r="G16" s="173"/>
      <c r="I16"/>
      <c r="J16"/>
      <c r="K16" s="173"/>
      <c r="L16" s="174"/>
      <c r="M16" s="174"/>
      <c r="N16" s="174"/>
      <c r="O16" s="174"/>
      <c r="P16" s="174"/>
      <c r="Q16" s="349"/>
    </row>
    <row r="17" spans="2:17" x14ac:dyDescent="0.2">
      <c r="B17" s="172"/>
      <c r="C17" s="173"/>
      <c r="D17" s="279"/>
      <c r="E17" s="279"/>
      <c r="F17" s="279"/>
      <c r="G17" s="173"/>
      <c r="I17"/>
      <c r="J17"/>
      <c r="K17" s="173"/>
      <c r="L17" s="174"/>
      <c r="M17" s="174"/>
      <c r="N17" s="174"/>
      <c r="O17" s="174"/>
      <c r="P17" s="174"/>
      <c r="Q17" s="349"/>
    </row>
    <row r="18" spans="2:17" x14ac:dyDescent="0.2">
      <c r="B18" s="172"/>
      <c r="C18" s="173"/>
      <c r="D18" s="279"/>
      <c r="E18" s="279"/>
      <c r="F18" s="279"/>
      <c r="G18" s="173"/>
      <c r="I18"/>
      <c r="J18"/>
      <c r="K18" s="173"/>
      <c r="L18" s="174"/>
      <c r="M18" s="174"/>
      <c r="N18" s="174"/>
      <c r="O18" s="174"/>
      <c r="P18" s="174"/>
      <c r="Q18" s="349"/>
    </row>
    <row r="19" spans="2:17" x14ac:dyDescent="0.2">
      <c r="B19" s="172"/>
      <c r="C19" s="173"/>
      <c r="D19" s="279"/>
      <c r="E19" s="279"/>
      <c r="F19" s="279"/>
      <c r="G19" s="173"/>
      <c r="I19"/>
      <c r="J19"/>
      <c r="K19" s="173"/>
      <c r="L19" s="174"/>
      <c r="M19" s="174"/>
      <c r="N19" s="174"/>
      <c r="O19" s="174"/>
      <c r="P19" s="174"/>
      <c r="Q19" s="349"/>
    </row>
    <row r="20" spans="2:17" x14ac:dyDescent="0.2">
      <c r="B20" s="172"/>
      <c r="C20" s="173"/>
      <c r="D20" s="279"/>
      <c r="E20" s="279"/>
      <c r="F20" s="279"/>
      <c r="G20" s="173"/>
      <c r="I20"/>
      <c r="J20"/>
      <c r="K20" s="173"/>
      <c r="L20" s="174"/>
      <c r="M20" s="174"/>
      <c r="N20" s="174"/>
      <c r="O20" s="174"/>
      <c r="P20" s="174"/>
      <c r="Q20" s="349"/>
    </row>
    <row r="21" spans="2:17" x14ac:dyDescent="0.2">
      <c r="B21" s="172"/>
      <c r="C21" s="173"/>
      <c r="D21" s="279"/>
      <c r="E21" s="279"/>
      <c r="F21" s="279"/>
      <c r="G21" s="173"/>
      <c r="I21"/>
      <c r="J21"/>
      <c r="K21" s="173"/>
      <c r="L21" s="174"/>
      <c r="M21" s="174"/>
      <c r="N21" s="174"/>
      <c r="O21" s="174"/>
      <c r="P21" s="174"/>
      <c r="Q21" s="349"/>
    </row>
    <row r="22" spans="2:17" x14ac:dyDescent="0.2">
      <c r="B22" s="172"/>
      <c r="C22" s="173"/>
      <c r="D22" s="279"/>
      <c r="E22" s="279"/>
      <c r="F22" s="279"/>
      <c r="G22" s="173"/>
      <c r="I22"/>
      <c r="J22"/>
      <c r="K22" s="173"/>
      <c r="L22" s="174"/>
      <c r="M22" s="174"/>
      <c r="N22" s="174"/>
      <c r="O22" s="174"/>
      <c r="P22" s="174"/>
      <c r="Q22" s="349"/>
    </row>
    <row r="23" spans="2:17" x14ac:dyDescent="0.2">
      <c r="B23" s="172"/>
      <c r="C23" s="173"/>
      <c r="D23" s="279"/>
      <c r="E23" s="279"/>
      <c r="F23" s="279"/>
      <c r="G23" s="173"/>
      <c r="I23"/>
      <c r="J23"/>
      <c r="K23" s="173"/>
      <c r="L23" s="174"/>
      <c r="M23" s="174"/>
      <c r="N23" s="174"/>
      <c r="O23" s="174"/>
      <c r="P23" s="174"/>
      <c r="Q23" s="349"/>
    </row>
    <row r="24" spans="2:17" x14ac:dyDescent="0.2">
      <c r="B24" s="172"/>
      <c r="C24" s="173"/>
      <c r="D24" s="279"/>
      <c r="E24" s="279"/>
      <c r="F24" s="279"/>
      <c r="G24" s="173"/>
      <c r="I24"/>
      <c r="J24"/>
      <c r="K24" s="173"/>
      <c r="L24" s="174"/>
      <c r="M24" s="174"/>
      <c r="N24" s="174"/>
      <c r="O24" s="174"/>
      <c r="P24" s="174"/>
      <c r="Q24" s="349"/>
    </row>
    <row r="25" spans="2:17" x14ac:dyDescent="0.2">
      <c r="B25" s="172"/>
      <c r="C25" s="173"/>
      <c r="D25" s="279"/>
      <c r="E25" s="279"/>
      <c r="F25" s="279"/>
      <c r="G25" s="173"/>
      <c r="I25"/>
      <c r="J25"/>
      <c r="K25" s="173"/>
      <c r="L25" s="174"/>
      <c r="M25" s="174"/>
      <c r="N25" s="174"/>
      <c r="O25" s="174"/>
      <c r="P25" s="174"/>
      <c r="Q25" s="349"/>
    </row>
    <row r="26" spans="2:17" x14ac:dyDescent="0.2">
      <c r="B26" s="172"/>
      <c r="C26" s="173"/>
      <c r="D26" s="279"/>
      <c r="E26" s="279"/>
      <c r="F26" s="279"/>
      <c r="G26" s="173"/>
      <c r="I26"/>
      <c r="J26"/>
      <c r="K26" s="173"/>
      <c r="L26" s="174"/>
      <c r="M26" s="174"/>
      <c r="N26" s="174"/>
      <c r="O26" s="174"/>
      <c r="P26" s="174"/>
      <c r="Q26" s="349"/>
    </row>
    <row r="27" spans="2:17" x14ac:dyDescent="0.2">
      <c r="B27" s="172"/>
      <c r="C27" s="173"/>
      <c r="D27" s="279"/>
      <c r="E27" s="279"/>
      <c r="F27" s="279"/>
      <c r="G27" s="173"/>
      <c r="I27"/>
      <c r="J27"/>
      <c r="K27" s="173"/>
      <c r="L27" s="174"/>
      <c r="M27" s="174"/>
      <c r="N27" s="174"/>
      <c r="O27" s="174"/>
      <c r="P27" s="174"/>
      <c r="Q27" s="349"/>
    </row>
    <row r="28" spans="2:17" x14ac:dyDescent="0.2">
      <c r="B28" s="172"/>
      <c r="C28" s="173"/>
      <c r="D28" s="279"/>
      <c r="E28" s="279"/>
      <c r="F28" s="279"/>
      <c r="G28" s="173"/>
      <c r="I28"/>
      <c r="J28"/>
      <c r="K28" s="173"/>
      <c r="L28" s="174"/>
      <c r="M28" s="174"/>
      <c r="N28" s="174"/>
      <c r="O28" s="174"/>
      <c r="P28" s="174"/>
      <c r="Q28" s="349"/>
    </row>
    <row r="29" spans="2:17" x14ac:dyDescent="0.2">
      <c r="B29" s="172"/>
      <c r="C29" s="173"/>
      <c r="D29" s="279"/>
      <c r="E29" s="279"/>
      <c r="F29" s="279"/>
      <c r="G29" s="173"/>
      <c r="I29"/>
      <c r="J29"/>
      <c r="K29" s="173"/>
      <c r="L29" s="174"/>
      <c r="M29" s="174"/>
      <c r="N29" s="174"/>
      <c r="O29" s="174"/>
      <c r="P29" s="174"/>
      <c r="Q29" s="349"/>
    </row>
    <row r="30" spans="2:17" x14ac:dyDescent="0.2">
      <c r="B30" s="172"/>
      <c r="C30" s="173"/>
      <c r="D30" s="279"/>
      <c r="E30" s="279"/>
      <c r="F30" s="279"/>
      <c r="G30" s="173"/>
      <c r="I30"/>
      <c r="J30"/>
      <c r="K30" s="173"/>
      <c r="L30" s="174"/>
      <c r="M30" s="174"/>
      <c r="N30" s="174"/>
      <c r="O30" s="174"/>
      <c r="P30" s="174"/>
      <c r="Q30" s="349"/>
    </row>
    <row r="31" spans="2:17" x14ac:dyDescent="0.2">
      <c r="B31" s="172"/>
      <c r="C31" s="173"/>
      <c r="D31" s="279"/>
      <c r="E31" s="279"/>
      <c r="F31" s="279"/>
      <c r="G31" s="173"/>
      <c r="I31"/>
      <c r="J31"/>
      <c r="K31" s="173"/>
      <c r="L31" s="174"/>
      <c r="M31" s="174"/>
      <c r="N31" s="174"/>
      <c r="O31" s="174"/>
      <c r="P31" s="174"/>
      <c r="Q31" s="349"/>
    </row>
    <row r="32" spans="2:17" x14ac:dyDescent="0.2">
      <c r="B32" s="172"/>
      <c r="C32" s="173"/>
      <c r="D32" s="279"/>
      <c r="E32" s="279"/>
      <c r="F32" s="279"/>
      <c r="G32" s="173"/>
      <c r="I32"/>
      <c r="J32"/>
      <c r="K32" s="173"/>
      <c r="L32" s="174"/>
      <c r="M32" s="174"/>
      <c r="N32" s="174"/>
      <c r="O32" s="174"/>
      <c r="P32" s="174"/>
      <c r="Q32" s="349"/>
    </row>
    <row r="33" spans="2:17" x14ac:dyDescent="0.2">
      <c r="B33" s="172"/>
      <c r="C33" s="173"/>
      <c r="D33" s="279"/>
      <c r="E33" s="279"/>
      <c r="F33" s="279"/>
      <c r="G33" s="173"/>
      <c r="I33"/>
      <c r="J33"/>
      <c r="K33" s="173"/>
      <c r="L33" s="174"/>
      <c r="M33" s="174"/>
      <c r="N33" s="174"/>
      <c r="O33" s="174"/>
      <c r="P33" s="174"/>
      <c r="Q33" s="349"/>
    </row>
    <row r="34" spans="2:17" x14ac:dyDescent="0.2">
      <c r="B34" s="172"/>
      <c r="C34" s="173"/>
      <c r="D34" s="279"/>
      <c r="E34" s="279"/>
      <c r="F34" s="279"/>
      <c r="G34" s="173"/>
      <c r="I34"/>
      <c r="J34"/>
      <c r="K34" s="173"/>
      <c r="L34" s="174"/>
      <c r="M34" s="174"/>
      <c r="N34" s="174"/>
      <c r="O34" s="174"/>
      <c r="P34" s="174"/>
      <c r="Q34" s="349"/>
    </row>
    <row r="35" spans="2:17" x14ac:dyDescent="0.2">
      <c r="B35" s="172"/>
      <c r="C35" s="173"/>
      <c r="D35" s="279"/>
      <c r="E35" s="279"/>
      <c r="F35" s="279"/>
      <c r="G35" s="173"/>
      <c r="I35"/>
      <c r="J35"/>
      <c r="K35" s="173"/>
      <c r="L35" s="174"/>
      <c r="M35" s="174"/>
      <c r="N35" s="174"/>
      <c r="O35" s="174"/>
      <c r="P35" s="174"/>
      <c r="Q35" s="349"/>
    </row>
    <row r="36" spans="2:17" x14ac:dyDescent="0.2">
      <c r="B36" s="172"/>
      <c r="C36" s="173"/>
      <c r="D36" s="279"/>
      <c r="E36" s="279"/>
      <c r="F36" s="279"/>
      <c r="G36" s="173"/>
      <c r="I36"/>
      <c r="J36"/>
      <c r="K36" s="173"/>
      <c r="L36" s="174"/>
      <c r="M36" s="174"/>
      <c r="N36" s="174"/>
      <c r="O36" s="174"/>
      <c r="P36" s="174"/>
      <c r="Q36" s="349"/>
    </row>
    <row r="37" spans="2:17" x14ac:dyDescent="0.2">
      <c r="B37" s="172"/>
      <c r="C37" s="173"/>
      <c r="D37" s="279"/>
      <c r="E37" s="279"/>
      <c r="F37" s="279"/>
      <c r="G37" s="173"/>
      <c r="I37"/>
      <c r="J37"/>
      <c r="K37" s="173"/>
      <c r="L37" s="174"/>
      <c r="M37" s="174"/>
      <c r="N37" s="174"/>
      <c r="O37" s="174"/>
      <c r="P37" s="174"/>
      <c r="Q37" s="349"/>
    </row>
    <row r="38" spans="2:17" x14ac:dyDescent="0.2">
      <c r="B38" s="172"/>
      <c r="C38" s="173"/>
      <c r="D38" s="279"/>
      <c r="E38" s="279"/>
      <c r="F38" s="279"/>
      <c r="G38" s="173"/>
      <c r="I38"/>
      <c r="J38"/>
      <c r="K38" s="173"/>
      <c r="L38" s="174"/>
      <c r="M38" s="174"/>
      <c r="N38" s="174"/>
      <c r="O38" s="174"/>
      <c r="P38" s="174"/>
      <c r="Q38" s="349"/>
    </row>
    <row r="39" spans="2:17" x14ac:dyDescent="0.2">
      <c r="B39" s="172"/>
      <c r="C39" s="173"/>
      <c r="D39" s="279"/>
      <c r="E39" s="279"/>
      <c r="F39" s="279"/>
      <c r="G39" s="173"/>
      <c r="I39"/>
      <c r="J39"/>
      <c r="K39" s="173"/>
      <c r="L39" s="174"/>
      <c r="M39" s="174"/>
      <c r="N39" s="174"/>
      <c r="O39" s="174"/>
      <c r="P39" s="174"/>
      <c r="Q39" s="349"/>
    </row>
    <row r="40" spans="2:17" x14ac:dyDescent="0.2">
      <c r="B40" s="172"/>
      <c r="C40" s="173"/>
      <c r="D40" s="279"/>
      <c r="E40" s="279"/>
      <c r="F40" s="279"/>
      <c r="G40" s="173"/>
      <c r="I40"/>
      <c r="J40"/>
      <c r="K40" s="173"/>
      <c r="L40" s="174"/>
      <c r="M40" s="174"/>
      <c r="N40" s="174"/>
      <c r="O40" s="174"/>
      <c r="P40" s="174"/>
      <c r="Q40" s="349"/>
    </row>
    <row r="41" spans="2:17" x14ac:dyDescent="0.2">
      <c r="B41" s="172"/>
      <c r="C41" s="173"/>
      <c r="D41" s="279"/>
      <c r="E41" s="279"/>
      <c r="F41" s="279"/>
      <c r="G41" s="173"/>
      <c r="I41"/>
      <c r="J41"/>
      <c r="K41" s="173"/>
      <c r="L41" s="174"/>
      <c r="M41" s="174"/>
      <c r="N41" s="174"/>
      <c r="O41" s="174"/>
      <c r="P41" s="174"/>
      <c r="Q41" s="349"/>
    </row>
    <row r="42" spans="2:17" x14ac:dyDescent="0.2">
      <c r="B42" s="172"/>
      <c r="C42" s="173"/>
      <c r="D42" s="279"/>
      <c r="E42" s="279"/>
      <c r="F42" s="279"/>
      <c r="G42" s="173"/>
      <c r="I42"/>
      <c r="J42"/>
      <c r="K42" s="173"/>
      <c r="L42" s="174"/>
      <c r="M42" s="174"/>
      <c r="N42" s="174"/>
      <c r="O42" s="174"/>
      <c r="P42" s="174"/>
      <c r="Q42" s="349"/>
    </row>
    <row r="43" spans="2:17" x14ac:dyDescent="0.2">
      <c r="B43" s="172"/>
      <c r="C43" s="173"/>
      <c r="D43" s="279"/>
      <c r="E43" s="279"/>
      <c r="F43" s="279"/>
      <c r="G43" s="173"/>
      <c r="I43"/>
      <c r="J43"/>
      <c r="K43" s="173"/>
      <c r="L43" s="174"/>
      <c r="M43" s="174"/>
      <c r="N43" s="174"/>
      <c r="O43" s="174"/>
      <c r="P43" s="174"/>
      <c r="Q43" s="349"/>
    </row>
    <row r="44" spans="2:17" x14ac:dyDescent="0.2">
      <c r="B44" s="172"/>
      <c r="C44" s="173"/>
      <c r="D44" s="279"/>
      <c r="E44" s="279"/>
      <c r="F44" s="279"/>
      <c r="G44" s="173"/>
      <c r="I44"/>
      <c r="J44"/>
      <c r="K44" s="173"/>
      <c r="L44" s="174"/>
      <c r="M44" s="174"/>
      <c r="N44" s="174"/>
      <c r="O44" s="174"/>
      <c r="P44" s="174"/>
      <c r="Q44" s="349"/>
    </row>
    <row r="45" spans="2:17" x14ac:dyDescent="0.2">
      <c r="B45" s="172"/>
      <c r="C45" s="173"/>
      <c r="D45" s="279"/>
      <c r="E45" s="279"/>
      <c r="F45" s="279"/>
      <c r="G45" s="173"/>
      <c r="I45"/>
      <c r="J45"/>
      <c r="K45" s="173"/>
      <c r="L45" s="174"/>
      <c r="M45" s="174"/>
      <c r="N45" s="174"/>
      <c r="O45" s="174"/>
      <c r="P45" s="174"/>
      <c r="Q45" s="349"/>
    </row>
    <row r="46" spans="2:17" x14ac:dyDescent="0.2">
      <c r="B46" s="172"/>
      <c r="C46" s="173"/>
      <c r="D46" s="279"/>
      <c r="E46" s="279"/>
      <c r="F46" s="279"/>
      <c r="G46" s="173"/>
      <c r="I46"/>
      <c r="J46"/>
      <c r="K46" s="173"/>
      <c r="L46" s="174"/>
      <c r="M46" s="174"/>
      <c r="N46" s="174"/>
      <c r="O46" s="174"/>
      <c r="P46" s="174"/>
      <c r="Q46" s="349"/>
    </row>
    <row r="47" spans="2:17" x14ac:dyDescent="0.2">
      <c r="B47" s="172"/>
      <c r="C47" s="173"/>
      <c r="D47" s="279"/>
      <c r="E47" s="279"/>
      <c r="F47" s="279"/>
      <c r="G47" s="173"/>
      <c r="I47"/>
      <c r="J47"/>
      <c r="K47" s="173"/>
      <c r="L47" s="174"/>
      <c r="M47" s="174"/>
      <c r="N47" s="174"/>
      <c r="O47" s="174"/>
      <c r="P47" s="174"/>
      <c r="Q47" s="349"/>
    </row>
    <row r="48" spans="2:17" x14ac:dyDescent="0.2">
      <c r="B48" s="172"/>
      <c r="C48" s="173"/>
      <c r="D48" s="279"/>
      <c r="E48" s="279"/>
      <c r="F48" s="279"/>
      <c r="G48" s="173"/>
      <c r="I48"/>
      <c r="J48"/>
      <c r="K48" s="173"/>
      <c r="L48" s="174"/>
      <c r="M48" s="174"/>
      <c r="N48" s="174"/>
      <c r="O48" s="174"/>
      <c r="P48" s="174"/>
      <c r="Q48" s="349"/>
    </row>
    <row r="49" spans="2:17" x14ac:dyDescent="0.2">
      <c r="B49" s="172"/>
      <c r="C49" s="173"/>
      <c r="D49" s="279"/>
      <c r="E49" s="279"/>
      <c r="F49" s="279"/>
      <c r="G49" s="173"/>
      <c r="I49"/>
      <c r="J49"/>
      <c r="K49" s="173"/>
      <c r="L49" s="174"/>
      <c r="M49" s="174"/>
      <c r="N49" s="174"/>
      <c r="O49" s="174"/>
      <c r="P49" s="174"/>
      <c r="Q49" s="349"/>
    </row>
    <row r="50" spans="2:17" x14ac:dyDescent="0.2">
      <c r="B50" s="172"/>
      <c r="C50" s="173"/>
      <c r="D50" s="279"/>
      <c r="E50" s="279"/>
      <c r="F50" s="279"/>
      <c r="G50" s="173"/>
      <c r="I50"/>
      <c r="J50"/>
      <c r="K50" s="173"/>
      <c r="L50" s="174"/>
      <c r="M50" s="174"/>
      <c r="N50" s="174"/>
      <c r="O50" s="174"/>
      <c r="P50" s="174"/>
      <c r="Q50" s="349"/>
    </row>
    <row r="51" spans="2:17" x14ac:dyDescent="0.2">
      <c r="B51" s="172"/>
      <c r="C51" s="173"/>
      <c r="D51" s="279"/>
      <c r="E51" s="279"/>
      <c r="F51" s="279"/>
      <c r="G51" s="173"/>
      <c r="I51"/>
      <c r="J51"/>
      <c r="K51" s="173"/>
      <c r="L51" s="174"/>
      <c r="M51" s="174"/>
      <c r="N51" s="174"/>
      <c r="O51" s="174"/>
      <c r="P51" s="174"/>
      <c r="Q51" s="349"/>
    </row>
    <row r="52" spans="2:17" x14ac:dyDescent="0.2">
      <c r="B52" s="172"/>
      <c r="C52" s="173"/>
      <c r="D52" s="279"/>
      <c r="E52" s="279"/>
      <c r="F52" s="279"/>
      <c r="G52" s="173"/>
      <c r="I52"/>
      <c r="J52"/>
      <c r="K52" s="173"/>
      <c r="L52" s="174"/>
      <c r="M52" s="174"/>
      <c r="N52" s="174"/>
      <c r="O52" s="174"/>
      <c r="P52" s="174"/>
      <c r="Q52" s="349"/>
    </row>
    <row r="53" spans="2:17" x14ac:dyDescent="0.2">
      <c r="B53" s="172"/>
      <c r="C53" s="173"/>
      <c r="D53" s="279"/>
      <c r="E53" s="279"/>
      <c r="F53" s="279"/>
      <c r="G53" s="173"/>
      <c r="I53"/>
      <c r="J53"/>
      <c r="K53" s="173"/>
      <c r="L53" s="174"/>
      <c r="M53" s="174"/>
      <c r="N53" s="174"/>
      <c r="O53" s="174"/>
      <c r="P53" s="174"/>
      <c r="Q53" s="349"/>
    </row>
    <row r="54" spans="2:17" x14ac:dyDescent="0.2">
      <c r="B54" s="172"/>
      <c r="C54" s="173"/>
      <c r="D54" s="279"/>
      <c r="E54" s="279"/>
      <c r="F54" s="279"/>
      <c r="G54" s="173"/>
      <c r="I54"/>
      <c r="J54"/>
      <c r="K54" s="173"/>
      <c r="L54" s="174"/>
      <c r="M54" s="174"/>
      <c r="N54" s="174"/>
      <c r="O54" s="174"/>
      <c r="P54" s="174"/>
      <c r="Q54" s="349"/>
    </row>
    <row r="55" spans="2:17" x14ac:dyDescent="0.2">
      <c r="B55" s="172"/>
      <c r="C55" s="173"/>
      <c r="D55" s="279"/>
      <c r="E55" s="279"/>
      <c r="F55" s="279"/>
      <c r="G55" s="173"/>
      <c r="I55"/>
      <c r="J55"/>
      <c r="K55" s="173"/>
      <c r="L55" s="174"/>
      <c r="M55" s="174"/>
      <c r="N55" s="174"/>
      <c r="O55" s="174"/>
      <c r="P55" s="174"/>
      <c r="Q55" s="349"/>
    </row>
    <row r="56" spans="2:17" x14ac:dyDescent="0.2">
      <c r="B56" s="172"/>
      <c r="C56" s="173"/>
      <c r="D56" s="279"/>
      <c r="E56" s="279"/>
      <c r="F56" s="279"/>
      <c r="G56" s="173"/>
      <c r="I56"/>
      <c r="J56"/>
      <c r="K56" s="173"/>
      <c r="L56" s="174"/>
      <c r="M56" s="174"/>
      <c r="N56" s="174"/>
      <c r="O56" s="174"/>
      <c r="P56" s="174"/>
      <c r="Q56" s="349"/>
    </row>
    <row r="57" spans="2:17" x14ac:dyDescent="0.2">
      <c r="B57" s="172"/>
      <c r="C57" s="173"/>
      <c r="D57" s="279"/>
      <c r="E57" s="279"/>
      <c r="F57" s="279"/>
      <c r="G57" s="173"/>
      <c r="I57"/>
      <c r="J57"/>
      <c r="K57" s="173"/>
      <c r="L57" s="174"/>
      <c r="M57" s="174"/>
      <c r="N57" s="174"/>
      <c r="O57" s="174"/>
      <c r="P57" s="174"/>
      <c r="Q57" s="349"/>
    </row>
    <row r="58" spans="2:17" x14ac:dyDescent="0.2">
      <c r="B58" s="172"/>
      <c r="C58" s="173"/>
      <c r="D58" s="279"/>
      <c r="E58" s="279"/>
      <c r="F58" s="279"/>
      <c r="G58" s="173"/>
      <c r="I58"/>
      <c r="J58"/>
      <c r="K58" s="173"/>
      <c r="L58" s="174"/>
      <c r="M58" s="174"/>
      <c r="N58" s="174"/>
      <c r="O58" s="174"/>
      <c r="P58" s="174"/>
      <c r="Q58" s="349"/>
    </row>
    <row r="59" spans="2:17" x14ac:dyDescent="0.2">
      <c r="B59" s="172"/>
      <c r="C59" s="173"/>
      <c r="D59" s="279"/>
      <c r="E59" s="279"/>
      <c r="F59" s="279"/>
      <c r="G59" s="173"/>
      <c r="I59"/>
      <c r="J59"/>
      <c r="K59" s="173"/>
      <c r="L59" s="174"/>
      <c r="M59" s="174"/>
      <c r="N59" s="174"/>
      <c r="O59" s="174"/>
      <c r="P59" s="174"/>
      <c r="Q59" s="349"/>
    </row>
    <row r="60" spans="2:17" x14ac:dyDescent="0.2">
      <c r="B60" s="172"/>
      <c r="C60" s="173"/>
      <c r="D60" s="279"/>
      <c r="E60" s="279"/>
      <c r="F60" s="279"/>
      <c r="G60" s="173"/>
      <c r="I60"/>
      <c r="J60"/>
      <c r="K60" s="173"/>
      <c r="L60" s="174"/>
      <c r="M60" s="174"/>
      <c r="N60" s="174"/>
      <c r="O60" s="174"/>
      <c r="P60" s="174"/>
      <c r="Q60" s="349"/>
    </row>
    <row r="61" spans="2:17" x14ac:dyDescent="0.2">
      <c r="B61" s="172"/>
      <c r="C61" s="173"/>
      <c r="D61" s="279"/>
      <c r="E61" s="279"/>
      <c r="F61" s="279"/>
      <c r="G61" s="173"/>
      <c r="I61"/>
      <c r="J61"/>
      <c r="K61" s="173"/>
      <c r="L61" s="174"/>
      <c r="M61" s="174"/>
      <c r="N61" s="174"/>
      <c r="O61" s="174"/>
      <c r="P61" s="174"/>
      <c r="Q61" s="349"/>
    </row>
    <row r="62" spans="2:17" x14ac:dyDescent="0.2">
      <c r="B62" s="172"/>
      <c r="C62" s="173"/>
      <c r="D62" s="279"/>
      <c r="E62" s="279"/>
      <c r="F62" s="279"/>
      <c r="G62" s="173"/>
      <c r="I62"/>
      <c r="J62"/>
      <c r="K62" s="173"/>
      <c r="L62" s="174"/>
      <c r="M62" s="174"/>
      <c r="N62" s="174"/>
      <c r="O62" s="174"/>
      <c r="P62" s="174"/>
      <c r="Q62" s="349"/>
    </row>
    <row r="63" spans="2:17" x14ac:dyDescent="0.2">
      <c r="B63" s="172"/>
      <c r="C63" s="173"/>
      <c r="D63" s="279"/>
      <c r="E63" s="279"/>
      <c r="F63" s="279"/>
      <c r="G63" s="173"/>
      <c r="I63"/>
      <c r="J63"/>
      <c r="K63" s="173"/>
      <c r="L63" s="174"/>
      <c r="M63" s="174"/>
      <c r="N63" s="174"/>
      <c r="O63" s="174"/>
      <c r="P63" s="174"/>
      <c r="Q63" s="349"/>
    </row>
    <row r="64" spans="2:17" x14ac:dyDescent="0.2">
      <c r="B64" s="172"/>
      <c r="C64" s="173"/>
      <c r="D64" s="279"/>
      <c r="E64" s="279"/>
      <c r="F64" s="279"/>
      <c r="G64" s="173"/>
      <c r="I64"/>
      <c r="J64"/>
      <c r="K64" s="173"/>
      <c r="L64" s="174"/>
      <c r="M64" s="174"/>
      <c r="N64" s="174"/>
      <c r="O64" s="174"/>
      <c r="P64" s="174"/>
      <c r="Q64" s="349"/>
    </row>
    <row r="65" spans="2:17" x14ac:dyDescent="0.2">
      <c r="B65" s="172"/>
      <c r="C65" s="173"/>
      <c r="D65" s="279"/>
      <c r="E65" s="279"/>
      <c r="F65" s="279"/>
      <c r="G65" s="173"/>
      <c r="I65"/>
      <c r="J65"/>
      <c r="K65" s="173"/>
      <c r="L65" s="174"/>
      <c r="M65" s="174"/>
      <c r="N65" s="174"/>
      <c r="O65" s="174"/>
      <c r="P65" s="174"/>
      <c r="Q65" s="349"/>
    </row>
    <row r="66" spans="2:17" x14ac:dyDescent="0.2">
      <c r="B66" s="172"/>
      <c r="C66" s="173"/>
      <c r="D66" s="279"/>
      <c r="E66" s="279"/>
      <c r="F66" s="279"/>
      <c r="G66" s="173"/>
      <c r="I66"/>
      <c r="J66"/>
      <c r="K66" s="173"/>
      <c r="L66" s="174"/>
      <c r="M66" s="174"/>
      <c r="N66" s="174"/>
      <c r="O66" s="174"/>
      <c r="P66" s="174"/>
      <c r="Q66" s="349"/>
    </row>
    <row r="67" spans="2:17" x14ac:dyDescent="0.2">
      <c r="B67" s="172"/>
      <c r="C67" s="173"/>
      <c r="D67" s="279"/>
      <c r="E67" s="279"/>
      <c r="F67" s="279"/>
      <c r="G67" s="173"/>
      <c r="I67"/>
      <c r="J67"/>
      <c r="K67" s="173"/>
      <c r="L67" s="174"/>
      <c r="M67" s="174"/>
      <c r="N67" s="174"/>
      <c r="O67" s="174"/>
      <c r="P67" s="174"/>
      <c r="Q67" s="349"/>
    </row>
    <row r="68" spans="2:17" x14ac:dyDescent="0.2">
      <c r="B68" s="172"/>
      <c r="C68" s="173"/>
      <c r="D68" s="279"/>
      <c r="E68" s="279"/>
      <c r="F68" s="279"/>
      <c r="G68" s="173"/>
      <c r="I68"/>
      <c r="J68"/>
      <c r="K68" s="173"/>
      <c r="L68" s="174"/>
      <c r="M68" s="174"/>
      <c r="N68" s="174"/>
      <c r="O68" s="174"/>
      <c r="P68" s="174"/>
      <c r="Q68" s="349"/>
    </row>
    <row r="69" spans="2:17" x14ac:dyDescent="0.2">
      <c r="B69" s="172"/>
      <c r="C69" s="173"/>
      <c r="D69" s="279"/>
      <c r="E69" s="279"/>
      <c r="F69" s="279"/>
      <c r="G69" s="173"/>
      <c r="I69"/>
      <c r="J69"/>
      <c r="K69" s="173"/>
      <c r="L69" s="174"/>
      <c r="M69" s="174"/>
      <c r="N69" s="174"/>
      <c r="O69" s="174"/>
      <c r="P69" s="174"/>
      <c r="Q69" s="349"/>
    </row>
    <row r="70" spans="2:17" x14ac:dyDescent="0.2">
      <c r="B70" s="172"/>
      <c r="C70" s="173"/>
      <c r="D70" s="279"/>
      <c r="E70" s="279"/>
      <c r="F70" s="279"/>
      <c r="G70" s="173"/>
      <c r="I70"/>
      <c r="J70"/>
      <c r="K70" s="173"/>
      <c r="L70" s="174"/>
      <c r="M70" s="174"/>
      <c r="N70" s="174"/>
      <c r="O70" s="174"/>
      <c r="P70" s="174"/>
      <c r="Q70" s="349"/>
    </row>
    <row r="71" spans="2:17" x14ac:dyDescent="0.2">
      <c r="B71" s="172"/>
      <c r="C71" s="173"/>
      <c r="D71" s="279"/>
      <c r="E71" s="279"/>
      <c r="F71" s="279"/>
      <c r="G71" s="173"/>
      <c r="I71"/>
      <c r="J71"/>
      <c r="K71" s="173"/>
      <c r="L71" s="174"/>
      <c r="M71" s="174"/>
      <c r="N71" s="174"/>
      <c r="O71" s="174"/>
      <c r="P71" s="174"/>
      <c r="Q71" s="349"/>
    </row>
    <row r="72" spans="2:17" x14ac:dyDescent="0.2">
      <c r="B72" s="172"/>
      <c r="C72" s="173"/>
      <c r="D72" s="279"/>
      <c r="E72" s="279"/>
      <c r="F72" s="279"/>
      <c r="G72" s="173"/>
      <c r="I72"/>
      <c r="J72"/>
      <c r="K72" s="173"/>
      <c r="L72" s="174"/>
      <c r="M72" s="174"/>
      <c r="N72" s="174"/>
      <c r="O72" s="174"/>
      <c r="P72" s="174"/>
      <c r="Q72" s="349"/>
    </row>
    <row r="73" spans="2:17" x14ac:dyDescent="0.2">
      <c r="B73" s="172"/>
      <c r="C73" s="173"/>
      <c r="D73" s="279"/>
      <c r="E73" s="279"/>
      <c r="F73" s="279"/>
      <c r="G73" s="173"/>
      <c r="I73"/>
      <c r="J73"/>
      <c r="K73" s="173"/>
      <c r="L73" s="174"/>
      <c r="M73" s="174"/>
      <c r="N73" s="174"/>
      <c r="O73" s="174"/>
      <c r="P73" s="174"/>
      <c r="Q73" s="349"/>
    </row>
    <row r="74" spans="2:17" x14ac:dyDescent="0.2">
      <c r="B74" s="172"/>
      <c r="C74" s="173"/>
      <c r="D74" s="279"/>
      <c r="E74" s="279"/>
      <c r="F74" s="279"/>
      <c r="G74" s="173"/>
      <c r="I74"/>
      <c r="J74"/>
      <c r="K74" s="173"/>
      <c r="L74" s="174"/>
      <c r="M74" s="174"/>
      <c r="N74" s="174"/>
      <c r="O74" s="174"/>
      <c r="P74" s="174"/>
      <c r="Q74" s="349"/>
    </row>
    <row r="75" spans="2:17" x14ac:dyDescent="0.2">
      <c r="B75" s="172"/>
      <c r="C75" s="173"/>
      <c r="D75" s="279"/>
      <c r="E75" s="279"/>
      <c r="F75" s="279"/>
      <c r="G75" s="173"/>
      <c r="I75"/>
      <c r="J75"/>
      <c r="K75" s="173"/>
      <c r="L75" s="174"/>
      <c r="M75" s="174"/>
      <c r="N75" s="174"/>
      <c r="O75" s="174"/>
      <c r="P75" s="174"/>
      <c r="Q75" s="349"/>
    </row>
    <row r="76" spans="2:17" x14ac:dyDescent="0.2">
      <c r="B76" s="172"/>
      <c r="C76" s="173"/>
      <c r="D76" s="279"/>
      <c r="E76" s="279"/>
      <c r="F76" s="279"/>
      <c r="G76" s="173"/>
      <c r="I76"/>
      <c r="J76"/>
      <c r="K76" s="173"/>
      <c r="L76" s="174"/>
      <c r="M76" s="174"/>
      <c r="N76" s="174"/>
      <c r="O76" s="174"/>
      <c r="P76" s="174"/>
      <c r="Q76" s="349"/>
    </row>
    <row r="77" spans="2:17" x14ac:dyDescent="0.2">
      <c r="B77" s="172"/>
      <c r="C77" s="173"/>
      <c r="D77" s="279"/>
      <c r="E77" s="279"/>
      <c r="F77" s="279"/>
      <c r="G77" s="173"/>
      <c r="I77"/>
      <c r="J77"/>
      <c r="K77" s="173"/>
      <c r="L77" s="174"/>
      <c r="M77" s="174"/>
      <c r="N77" s="174"/>
      <c r="O77" s="174"/>
      <c r="P77" s="174"/>
      <c r="Q77" s="349"/>
    </row>
    <row r="78" spans="2:17" x14ac:dyDescent="0.2">
      <c r="B78" s="172"/>
      <c r="C78" s="173"/>
      <c r="D78" s="279"/>
      <c r="E78" s="279"/>
      <c r="F78" s="279"/>
      <c r="G78" s="173"/>
      <c r="I78"/>
      <c r="J78"/>
      <c r="K78" s="173"/>
      <c r="L78" s="174"/>
      <c r="M78" s="174"/>
      <c r="N78" s="174"/>
      <c r="O78" s="174"/>
      <c r="P78" s="174"/>
      <c r="Q78" s="349"/>
    </row>
    <row r="79" spans="2:17" x14ac:dyDescent="0.2">
      <c r="B79" s="172"/>
      <c r="C79" s="173"/>
      <c r="D79" s="279"/>
      <c r="E79" s="279"/>
      <c r="F79" s="279"/>
      <c r="G79" s="173"/>
      <c r="I79"/>
      <c r="J79"/>
      <c r="K79" s="173"/>
      <c r="L79" s="174"/>
      <c r="M79" s="174"/>
      <c r="N79" s="174"/>
      <c r="O79" s="174"/>
      <c r="P79" s="174"/>
      <c r="Q79" s="349"/>
    </row>
    <row r="80" spans="2:17" x14ac:dyDescent="0.2">
      <c r="B80" s="172"/>
      <c r="C80" s="173"/>
      <c r="D80" s="279"/>
      <c r="E80" s="279"/>
      <c r="F80" s="279"/>
      <c r="G80" s="173"/>
      <c r="I80"/>
      <c r="J80"/>
      <c r="K80" s="173"/>
      <c r="L80" s="174"/>
      <c r="M80" s="174"/>
      <c r="N80" s="174"/>
      <c r="O80" s="174"/>
      <c r="P80" s="174"/>
      <c r="Q80" s="349"/>
    </row>
    <row r="81" spans="2:17" x14ac:dyDescent="0.2">
      <c r="B81" s="172"/>
      <c r="C81" s="173"/>
      <c r="D81" s="279"/>
      <c r="E81" s="279"/>
      <c r="F81" s="279"/>
      <c r="G81" s="173"/>
      <c r="I81"/>
      <c r="J81"/>
      <c r="K81" s="173"/>
      <c r="L81" s="174"/>
      <c r="M81" s="174"/>
      <c r="N81" s="174"/>
      <c r="O81" s="174"/>
      <c r="P81" s="174"/>
      <c r="Q81" s="349"/>
    </row>
    <row r="82" spans="2:17" x14ac:dyDescent="0.2">
      <c r="B82" s="172"/>
      <c r="C82" s="173"/>
      <c r="D82" s="279"/>
      <c r="E82" s="279"/>
      <c r="F82" s="279"/>
      <c r="G82" s="173"/>
      <c r="I82"/>
      <c r="J82"/>
      <c r="K82" s="173"/>
      <c r="L82" s="174"/>
      <c r="M82" s="174"/>
      <c r="N82" s="174"/>
      <c r="O82" s="174"/>
      <c r="P82" s="174"/>
      <c r="Q82" s="349"/>
    </row>
    <row r="83" spans="2:17" x14ac:dyDescent="0.2">
      <c r="B83" s="172"/>
      <c r="C83" s="173"/>
      <c r="D83" s="279"/>
      <c r="E83" s="279"/>
      <c r="F83" s="279"/>
      <c r="G83" s="173"/>
      <c r="I83"/>
      <c r="J83"/>
      <c r="K83" s="173"/>
      <c r="L83" s="174"/>
      <c r="M83" s="174"/>
      <c r="N83" s="174"/>
      <c r="O83" s="174"/>
      <c r="P83" s="174"/>
      <c r="Q83" s="349"/>
    </row>
    <row r="84" spans="2:17" x14ac:dyDescent="0.2">
      <c r="B84" s="172"/>
      <c r="C84" s="173"/>
      <c r="D84" s="279"/>
      <c r="E84" s="279"/>
      <c r="F84" s="279"/>
      <c r="G84" s="173"/>
      <c r="I84"/>
      <c r="J84"/>
      <c r="K84" s="173"/>
      <c r="L84" s="174"/>
      <c r="M84" s="174"/>
      <c r="N84" s="174"/>
      <c r="O84" s="174"/>
      <c r="P84" s="174"/>
      <c r="Q84" s="349"/>
    </row>
    <row r="85" spans="2:17" x14ac:dyDescent="0.2">
      <c r="B85" s="172"/>
      <c r="C85" s="173"/>
      <c r="D85" s="279"/>
      <c r="E85" s="279"/>
      <c r="F85" s="279"/>
      <c r="G85" s="173"/>
      <c r="I85"/>
      <c r="J85"/>
      <c r="K85" s="173"/>
      <c r="L85" s="174"/>
      <c r="M85" s="174"/>
      <c r="N85" s="174"/>
      <c r="O85" s="174"/>
      <c r="P85" s="174"/>
      <c r="Q85" s="349"/>
    </row>
    <row r="86" spans="2:17" x14ac:dyDescent="0.2">
      <c r="B86" s="172"/>
      <c r="C86" s="173"/>
      <c r="D86" s="279"/>
      <c r="E86" s="279"/>
      <c r="F86" s="279"/>
      <c r="G86" s="173"/>
      <c r="I86"/>
      <c r="J86"/>
      <c r="K86" s="173"/>
      <c r="L86" s="174"/>
      <c r="M86" s="174"/>
      <c r="N86" s="174"/>
      <c r="O86" s="174"/>
      <c r="P86" s="174"/>
      <c r="Q86" s="349"/>
    </row>
    <row r="87" spans="2:17" x14ac:dyDescent="0.2">
      <c r="B87" s="172"/>
      <c r="C87" s="173"/>
      <c r="D87" s="279"/>
      <c r="E87" s="279"/>
      <c r="F87" s="279"/>
      <c r="G87" s="173"/>
      <c r="I87"/>
      <c r="J87"/>
      <c r="K87" s="173"/>
      <c r="L87" s="174"/>
      <c r="M87" s="174"/>
      <c r="N87" s="174"/>
      <c r="O87" s="174"/>
      <c r="P87" s="174"/>
      <c r="Q87" s="349"/>
    </row>
    <row r="88" spans="2:17" x14ac:dyDescent="0.2">
      <c r="B88" s="172"/>
      <c r="C88" s="173"/>
      <c r="D88" s="279"/>
      <c r="E88" s="279"/>
      <c r="F88" s="279"/>
      <c r="G88" s="173"/>
      <c r="I88"/>
      <c r="J88"/>
      <c r="K88" s="173"/>
      <c r="L88" s="174"/>
      <c r="M88" s="174"/>
      <c r="N88" s="174"/>
      <c r="O88" s="174"/>
      <c r="P88" s="174"/>
      <c r="Q88" s="349"/>
    </row>
    <row r="89" spans="2:17" x14ac:dyDescent="0.2">
      <c r="B89" s="172"/>
      <c r="C89" s="173"/>
      <c r="D89" s="279"/>
      <c r="E89" s="279"/>
      <c r="F89" s="279"/>
      <c r="G89" s="173"/>
      <c r="I89"/>
      <c r="J89"/>
      <c r="K89" s="173"/>
      <c r="L89" s="174"/>
      <c r="M89" s="174"/>
      <c r="N89" s="174"/>
      <c r="O89" s="174"/>
      <c r="P89" s="174"/>
      <c r="Q89" s="349"/>
    </row>
    <row r="90" spans="2:17" x14ac:dyDescent="0.2">
      <c r="B90" s="172"/>
      <c r="C90" s="173"/>
      <c r="D90" s="279"/>
      <c r="E90" s="279"/>
      <c r="F90" s="279"/>
      <c r="G90" s="173"/>
      <c r="I90"/>
      <c r="J90"/>
      <c r="K90" s="173"/>
      <c r="L90" s="174"/>
      <c r="M90" s="174"/>
      <c r="N90" s="174"/>
      <c r="O90" s="174"/>
      <c r="P90" s="174"/>
      <c r="Q90" s="349"/>
    </row>
    <row r="91" spans="2:17" x14ac:dyDescent="0.2">
      <c r="B91" s="172"/>
      <c r="C91" s="173"/>
      <c r="D91" s="279"/>
      <c r="E91" s="279"/>
      <c r="F91" s="279"/>
      <c r="G91" s="173"/>
      <c r="I91"/>
      <c r="J91"/>
      <c r="K91" s="173"/>
      <c r="L91" s="174"/>
      <c r="M91" s="174"/>
      <c r="N91" s="174"/>
      <c r="O91" s="174"/>
      <c r="P91" s="174"/>
      <c r="Q91" s="349"/>
    </row>
    <row r="92" spans="2:17" x14ac:dyDescent="0.2">
      <c r="B92" s="172"/>
      <c r="C92" s="173"/>
      <c r="D92" s="279"/>
      <c r="E92" s="279"/>
      <c r="F92" s="279"/>
      <c r="G92" s="173"/>
      <c r="I92"/>
      <c r="J92"/>
      <c r="K92" s="173"/>
      <c r="L92" s="174"/>
      <c r="M92" s="174"/>
      <c r="N92" s="174"/>
      <c r="O92" s="174"/>
      <c r="P92" s="174"/>
      <c r="Q92" s="349"/>
    </row>
    <row r="93" spans="2:17" x14ac:dyDescent="0.2">
      <c r="B93" s="172"/>
      <c r="C93" s="173"/>
      <c r="D93" s="279"/>
      <c r="E93" s="279"/>
      <c r="F93" s="279"/>
      <c r="G93" s="173"/>
      <c r="I93"/>
      <c r="J93"/>
      <c r="K93" s="173"/>
      <c r="L93" s="174"/>
      <c r="M93" s="174"/>
      <c r="N93" s="174"/>
      <c r="O93" s="174"/>
      <c r="P93" s="174"/>
      <c r="Q93" s="349"/>
    </row>
    <row r="94" spans="2:17" x14ac:dyDescent="0.2">
      <c r="B94" s="172"/>
      <c r="C94" s="173"/>
      <c r="D94" s="279"/>
      <c r="E94" s="279"/>
      <c r="F94" s="279"/>
      <c r="G94" s="173"/>
      <c r="I94"/>
      <c r="J94"/>
      <c r="K94" s="173"/>
      <c r="L94" s="174"/>
      <c r="M94" s="174"/>
      <c r="N94" s="174"/>
      <c r="O94" s="174"/>
      <c r="P94" s="174"/>
      <c r="Q94" s="349"/>
    </row>
    <row r="95" spans="2:17" x14ac:dyDescent="0.2">
      <c r="B95" s="172"/>
      <c r="C95" s="173"/>
      <c r="D95" s="279"/>
      <c r="E95" s="279"/>
      <c r="F95" s="279"/>
      <c r="G95" s="173"/>
      <c r="I95"/>
      <c r="J95"/>
      <c r="K95" s="173"/>
      <c r="L95" s="174"/>
      <c r="M95" s="174"/>
      <c r="N95" s="174"/>
      <c r="O95" s="174"/>
      <c r="P95" s="174"/>
      <c r="Q95" s="349"/>
    </row>
    <row r="96" spans="2:17" x14ac:dyDescent="0.2">
      <c r="B96" s="172"/>
      <c r="C96" s="173"/>
      <c r="D96" s="279"/>
      <c r="E96" s="279"/>
      <c r="F96" s="279"/>
      <c r="G96" s="173"/>
      <c r="I96"/>
      <c r="J96"/>
      <c r="K96" s="173"/>
      <c r="L96" s="174"/>
      <c r="M96" s="174"/>
      <c r="N96" s="174"/>
      <c r="O96" s="174"/>
      <c r="P96" s="174"/>
      <c r="Q96" s="349"/>
    </row>
    <row r="97" spans="2:17" x14ac:dyDescent="0.2">
      <c r="B97" s="172"/>
      <c r="C97" s="173"/>
      <c r="D97" s="279"/>
      <c r="E97" s="279"/>
      <c r="F97" s="279"/>
      <c r="G97" s="173"/>
      <c r="I97"/>
      <c r="J97"/>
      <c r="K97" s="173"/>
      <c r="L97" s="174"/>
      <c r="M97" s="174"/>
      <c r="N97" s="174"/>
      <c r="O97" s="174"/>
      <c r="P97" s="174"/>
      <c r="Q97" s="349"/>
    </row>
    <row r="98" spans="2:17" x14ac:dyDescent="0.2">
      <c r="B98" s="172"/>
      <c r="C98" s="173"/>
      <c r="D98" s="279"/>
      <c r="E98" s="279"/>
      <c r="F98" s="279"/>
      <c r="G98" s="173"/>
      <c r="I98"/>
      <c r="J98"/>
      <c r="K98" s="173"/>
      <c r="L98" s="174"/>
      <c r="M98" s="174"/>
      <c r="N98" s="174"/>
      <c r="O98" s="174"/>
      <c r="P98" s="174"/>
      <c r="Q98" s="349"/>
    </row>
    <row r="99" spans="2:17" x14ac:dyDescent="0.2">
      <c r="B99" s="172"/>
      <c r="C99" s="173"/>
      <c r="D99" s="279"/>
      <c r="E99" s="279"/>
      <c r="F99" s="279"/>
      <c r="G99" s="173"/>
      <c r="I99"/>
      <c r="J99"/>
      <c r="K99" s="173"/>
      <c r="L99" s="174"/>
      <c r="M99" s="174"/>
      <c r="N99" s="174"/>
      <c r="O99" s="174"/>
      <c r="P99" s="174"/>
      <c r="Q99" s="349"/>
    </row>
    <row r="100" spans="2:17" x14ac:dyDescent="0.2">
      <c r="B100" s="172"/>
      <c r="C100" s="173"/>
      <c r="D100" s="279"/>
      <c r="E100" s="279"/>
      <c r="F100" s="279"/>
      <c r="G100" s="173"/>
      <c r="I100"/>
      <c r="J100"/>
      <c r="K100" s="173"/>
      <c r="L100" s="174"/>
      <c r="M100" s="174"/>
      <c r="N100" s="174"/>
      <c r="O100" s="174"/>
      <c r="P100" s="174"/>
      <c r="Q100" s="349"/>
    </row>
    <row r="101" spans="2:17" x14ac:dyDescent="0.2">
      <c r="B101" s="172"/>
      <c r="C101" s="173"/>
      <c r="D101" s="279"/>
      <c r="E101" s="279"/>
      <c r="F101" s="279"/>
      <c r="G101" s="173"/>
      <c r="I101"/>
      <c r="J101"/>
      <c r="K101" s="173"/>
      <c r="L101" s="174"/>
      <c r="M101" s="174"/>
      <c r="N101" s="174"/>
      <c r="O101" s="174"/>
      <c r="P101" s="174"/>
      <c r="Q101" s="349"/>
    </row>
    <row r="102" spans="2:17" x14ac:dyDescent="0.2">
      <c r="B102" s="172"/>
      <c r="C102" s="173"/>
      <c r="D102" s="279"/>
      <c r="E102" s="279"/>
      <c r="F102" s="279"/>
      <c r="G102" s="173"/>
      <c r="I102"/>
      <c r="J102"/>
      <c r="K102" s="173"/>
      <c r="L102" s="174"/>
      <c r="M102" s="174"/>
      <c r="N102" s="174"/>
      <c r="O102" s="174"/>
      <c r="P102" s="174"/>
      <c r="Q102" s="349"/>
    </row>
    <row r="103" spans="2:17" x14ac:dyDescent="0.2">
      <c r="B103" s="172"/>
      <c r="C103" s="173"/>
      <c r="D103" s="279"/>
      <c r="E103" s="279"/>
      <c r="F103" s="279"/>
      <c r="G103" s="173"/>
      <c r="I103"/>
      <c r="J103"/>
      <c r="K103" s="173"/>
      <c r="L103" s="174"/>
      <c r="M103" s="174"/>
      <c r="N103" s="174"/>
      <c r="O103" s="174"/>
      <c r="P103" s="174"/>
      <c r="Q103" s="349"/>
    </row>
    <row r="104" spans="2:17" x14ac:dyDescent="0.2">
      <c r="B104" s="172"/>
      <c r="C104" s="173"/>
      <c r="D104" s="279"/>
      <c r="E104" s="279"/>
      <c r="F104" s="279"/>
      <c r="G104" s="173"/>
      <c r="I104"/>
      <c r="J104"/>
      <c r="K104" s="173"/>
      <c r="L104" s="174"/>
      <c r="M104" s="174"/>
      <c r="N104" s="174"/>
      <c r="O104" s="174"/>
      <c r="P104" s="174"/>
      <c r="Q104" s="349"/>
    </row>
    <row r="105" spans="2:17" x14ac:dyDescent="0.2">
      <c r="B105" s="172"/>
      <c r="C105" s="173"/>
      <c r="D105" s="279"/>
      <c r="E105" s="279"/>
      <c r="F105" s="279"/>
      <c r="G105" s="173"/>
      <c r="I105"/>
      <c r="J105"/>
      <c r="K105" s="173"/>
      <c r="L105" s="174"/>
      <c r="M105" s="174"/>
      <c r="N105" s="174"/>
      <c r="O105" s="174"/>
      <c r="P105" s="174"/>
      <c r="Q105" s="349"/>
    </row>
    <row r="106" spans="2:17" x14ac:dyDescent="0.2">
      <c r="B106" s="172"/>
      <c r="C106" s="173"/>
      <c r="D106" s="279"/>
      <c r="E106" s="279"/>
      <c r="F106" s="279"/>
      <c r="G106" s="173"/>
      <c r="I106"/>
      <c r="J106"/>
      <c r="K106" s="173"/>
      <c r="L106" s="174"/>
      <c r="M106" s="174"/>
      <c r="N106" s="174"/>
      <c r="O106" s="174"/>
      <c r="P106" s="174"/>
      <c r="Q106" s="349"/>
    </row>
    <row r="107" spans="2:17" x14ac:dyDescent="0.2">
      <c r="B107" s="172"/>
      <c r="C107" s="173"/>
      <c r="D107" s="279"/>
      <c r="E107" s="279"/>
      <c r="F107" s="279"/>
      <c r="G107" s="173"/>
      <c r="I107"/>
      <c r="J107"/>
      <c r="K107" s="173"/>
      <c r="L107" s="174"/>
      <c r="M107" s="174"/>
      <c r="N107" s="174"/>
      <c r="O107" s="174"/>
      <c r="P107" s="174"/>
      <c r="Q107" s="349"/>
    </row>
    <row r="108" spans="2:17" x14ac:dyDescent="0.2">
      <c r="B108" s="172"/>
      <c r="C108" s="173"/>
      <c r="D108" s="279"/>
      <c r="E108" s="279"/>
      <c r="F108" s="279"/>
      <c r="G108" s="173"/>
      <c r="I108"/>
      <c r="J108"/>
      <c r="K108" s="173"/>
      <c r="L108" s="174"/>
      <c r="M108" s="174"/>
      <c r="N108" s="174"/>
      <c r="O108" s="174"/>
      <c r="P108" s="174"/>
      <c r="Q108" s="349"/>
    </row>
    <row r="109" spans="2:17" x14ac:dyDescent="0.2">
      <c r="B109" s="172"/>
      <c r="C109" s="173"/>
      <c r="D109" s="279"/>
      <c r="E109" s="279"/>
      <c r="F109" s="279"/>
      <c r="G109" s="173"/>
      <c r="I109"/>
      <c r="J109"/>
      <c r="K109" s="173"/>
      <c r="L109" s="174"/>
      <c r="M109" s="174"/>
      <c r="N109" s="174"/>
      <c r="O109" s="174"/>
      <c r="P109" s="174"/>
      <c r="Q109" s="349"/>
    </row>
    <row r="110" spans="2:17" x14ac:dyDescent="0.2">
      <c r="B110" s="172"/>
      <c r="C110" s="173"/>
      <c r="D110" s="279"/>
      <c r="E110" s="279"/>
      <c r="F110" s="279"/>
      <c r="G110" s="173"/>
      <c r="I110"/>
      <c r="J110"/>
      <c r="K110" s="173"/>
      <c r="L110" s="174"/>
      <c r="M110" s="174"/>
      <c r="N110" s="174"/>
      <c r="O110" s="174"/>
      <c r="P110" s="174"/>
      <c r="Q110" s="349"/>
    </row>
    <row r="111" spans="2:17" x14ac:dyDescent="0.2">
      <c r="B111" s="172"/>
      <c r="C111" s="173"/>
      <c r="D111" s="279"/>
      <c r="E111" s="279"/>
      <c r="F111" s="279"/>
      <c r="G111" s="173"/>
      <c r="I111"/>
      <c r="J111"/>
      <c r="K111" s="173"/>
      <c r="L111" s="174"/>
      <c r="M111" s="174"/>
      <c r="N111" s="174"/>
      <c r="O111" s="174"/>
      <c r="P111" s="174"/>
      <c r="Q111" s="349"/>
    </row>
    <row r="112" spans="2:17" x14ac:dyDescent="0.2">
      <c r="B112" s="172"/>
      <c r="C112" s="173"/>
      <c r="D112" s="279"/>
      <c r="E112" s="279"/>
      <c r="F112" s="279"/>
      <c r="G112" s="173"/>
      <c r="I112"/>
      <c r="J112"/>
      <c r="K112" s="173"/>
      <c r="L112" s="174"/>
      <c r="M112" s="174"/>
      <c r="N112" s="174"/>
      <c r="O112" s="174"/>
      <c r="P112" s="174"/>
      <c r="Q112" s="349"/>
    </row>
    <row r="113" spans="2:17" x14ac:dyDescent="0.2">
      <c r="B113" s="172"/>
      <c r="C113" s="173"/>
      <c r="D113" s="279"/>
      <c r="E113" s="279"/>
      <c r="F113" s="279"/>
      <c r="G113" s="173"/>
      <c r="I113"/>
      <c r="J113"/>
      <c r="K113" s="173"/>
      <c r="L113" s="174"/>
      <c r="M113" s="174"/>
      <c r="N113" s="174"/>
      <c r="O113" s="174"/>
      <c r="P113" s="174"/>
      <c r="Q113" s="349"/>
    </row>
    <row r="114" spans="2:17" x14ac:dyDescent="0.2">
      <c r="B114" s="172"/>
      <c r="C114" s="173"/>
      <c r="D114" s="279"/>
      <c r="E114" s="279"/>
      <c r="F114" s="279"/>
      <c r="G114" s="173"/>
      <c r="I114"/>
      <c r="J114"/>
      <c r="K114" s="173"/>
      <c r="L114" s="174"/>
      <c r="M114" s="174"/>
      <c r="N114" s="174"/>
      <c r="O114" s="174"/>
      <c r="P114" s="174"/>
      <c r="Q114" s="349"/>
    </row>
    <row r="115" spans="2:17" x14ac:dyDescent="0.2">
      <c r="B115" s="172"/>
      <c r="C115" s="173"/>
      <c r="D115" s="279"/>
      <c r="E115" s="279"/>
      <c r="F115" s="279"/>
      <c r="G115" s="173"/>
      <c r="I115"/>
      <c r="J115"/>
      <c r="K115" s="173"/>
      <c r="L115" s="174"/>
      <c r="M115" s="174"/>
      <c r="N115" s="174"/>
      <c r="O115" s="174"/>
      <c r="P115" s="174"/>
      <c r="Q115" s="349"/>
    </row>
    <row r="116" spans="2:17" x14ac:dyDescent="0.2">
      <c r="B116" s="172"/>
      <c r="C116" s="173"/>
      <c r="D116" s="279"/>
      <c r="E116" s="279"/>
      <c r="F116" s="279"/>
      <c r="G116" s="173"/>
      <c r="I116"/>
      <c r="J116"/>
      <c r="K116" s="173"/>
      <c r="L116" s="174"/>
      <c r="M116" s="174"/>
      <c r="N116" s="174"/>
      <c r="O116" s="174"/>
      <c r="P116" s="174"/>
      <c r="Q116" s="349"/>
    </row>
    <row r="117" spans="2:17" x14ac:dyDescent="0.2">
      <c r="B117" s="172"/>
      <c r="C117" s="173"/>
      <c r="D117" s="279"/>
      <c r="E117" s="279"/>
      <c r="F117" s="279"/>
      <c r="G117" s="173"/>
      <c r="I117"/>
      <c r="J117"/>
      <c r="K117" s="173"/>
      <c r="L117" s="174"/>
      <c r="M117" s="174"/>
      <c r="N117" s="174"/>
      <c r="O117" s="174"/>
      <c r="P117" s="174"/>
      <c r="Q117" s="349"/>
    </row>
    <row r="118" spans="2:17" x14ac:dyDescent="0.2">
      <c r="B118" s="172"/>
      <c r="C118" s="173"/>
      <c r="D118" s="279"/>
      <c r="E118" s="279"/>
      <c r="F118" s="279"/>
      <c r="G118" s="173"/>
      <c r="I118"/>
      <c r="J118"/>
      <c r="K118" s="173"/>
      <c r="L118" s="174"/>
      <c r="M118" s="174"/>
      <c r="N118" s="174"/>
      <c r="O118" s="174"/>
      <c r="P118" s="174"/>
      <c r="Q118" s="349"/>
    </row>
    <row r="119" spans="2:17" x14ac:dyDescent="0.2">
      <c r="B119" s="172"/>
      <c r="C119" s="173"/>
      <c r="D119" s="279"/>
      <c r="E119" s="279"/>
      <c r="F119" s="279"/>
      <c r="G119" s="173"/>
      <c r="I119"/>
      <c r="J119"/>
      <c r="K119" s="173"/>
      <c r="L119" s="174"/>
      <c r="M119" s="174"/>
      <c r="N119" s="174"/>
      <c r="O119" s="174"/>
      <c r="P119" s="174"/>
      <c r="Q119" s="349"/>
    </row>
    <row r="120" spans="2:17" x14ac:dyDescent="0.2">
      <c r="B120" s="172"/>
      <c r="C120" s="173"/>
      <c r="D120" s="279"/>
      <c r="E120" s="279"/>
      <c r="F120" s="279"/>
      <c r="G120" s="173"/>
      <c r="I120"/>
      <c r="J120"/>
      <c r="K120" s="173"/>
      <c r="L120" s="174"/>
      <c r="M120" s="174"/>
      <c r="N120" s="174"/>
      <c r="O120" s="174"/>
      <c r="P120" s="174"/>
      <c r="Q120" s="349"/>
    </row>
    <row r="121" spans="2:17" x14ac:dyDescent="0.2">
      <c r="B121" s="172"/>
      <c r="C121" s="173"/>
      <c r="D121" s="279"/>
      <c r="E121" s="279"/>
      <c r="F121" s="279"/>
      <c r="G121" s="173"/>
      <c r="I121"/>
      <c r="J121"/>
      <c r="K121" s="173"/>
      <c r="L121" s="174"/>
      <c r="M121" s="174"/>
      <c r="N121" s="174"/>
      <c r="O121" s="174"/>
      <c r="P121" s="174"/>
      <c r="Q121" s="349"/>
    </row>
    <row r="122" spans="2:17" x14ac:dyDescent="0.2">
      <c r="B122" s="172"/>
      <c r="C122" s="173"/>
      <c r="D122" s="279"/>
      <c r="E122" s="279"/>
      <c r="F122" s="279"/>
      <c r="G122" s="173"/>
      <c r="I122"/>
      <c r="J122"/>
      <c r="K122" s="173"/>
      <c r="L122" s="174"/>
      <c r="M122" s="174"/>
      <c r="N122" s="174"/>
      <c r="O122" s="174"/>
      <c r="P122" s="174"/>
      <c r="Q122" s="349"/>
    </row>
    <row r="123" spans="2:17" x14ac:dyDescent="0.2">
      <c r="B123" s="172"/>
      <c r="C123" s="173"/>
      <c r="D123" s="279"/>
      <c r="E123" s="279"/>
      <c r="F123" s="279"/>
      <c r="G123" s="173"/>
      <c r="I123"/>
      <c r="J123"/>
      <c r="K123" s="173"/>
      <c r="L123" s="174"/>
      <c r="M123" s="174"/>
      <c r="N123" s="174"/>
      <c r="O123" s="174"/>
      <c r="P123" s="174"/>
      <c r="Q123" s="349"/>
    </row>
    <row r="124" spans="2:17" x14ac:dyDescent="0.2">
      <c r="B124" s="172"/>
      <c r="C124" s="173"/>
      <c r="D124" s="279"/>
      <c r="E124" s="279"/>
      <c r="F124" s="279"/>
      <c r="G124" s="173"/>
      <c r="I124"/>
      <c r="J124"/>
      <c r="K124" s="173"/>
      <c r="L124" s="174"/>
      <c r="M124" s="174"/>
      <c r="N124" s="174"/>
      <c r="O124" s="174"/>
      <c r="P124" s="174"/>
      <c r="Q124" s="349"/>
    </row>
    <row r="125" spans="2:17" x14ac:dyDescent="0.2">
      <c r="B125" s="172"/>
      <c r="C125" s="173"/>
      <c r="D125" s="279"/>
      <c r="E125" s="279"/>
      <c r="F125" s="279"/>
      <c r="G125" s="173"/>
      <c r="I125"/>
      <c r="J125"/>
      <c r="K125" s="173"/>
      <c r="L125" s="174"/>
      <c r="M125" s="174"/>
      <c r="N125" s="174"/>
      <c r="O125" s="174"/>
      <c r="P125" s="174"/>
      <c r="Q125" s="349"/>
    </row>
    <row r="126" spans="2:17" x14ac:dyDescent="0.2">
      <c r="B126" s="172"/>
      <c r="C126" s="173"/>
      <c r="D126" s="279"/>
      <c r="E126" s="279"/>
      <c r="F126" s="279"/>
      <c r="G126" s="173"/>
      <c r="I126"/>
      <c r="J126"/>
      <c r="K126" s="173"/>
      <c r="L126" s="174"/>
      <c r="M126" s="174"/>
      <c r="N126" s="174"/>
      <c r="O126" s="174"/>
      <c r="P126" s="174"/>
      <c r="Q126" s="349"/>
    </row>
    <row r="127" spans="2:17" x14ac:dyDescent="0.2">
      <c r="B127" s="172"/>
      <c r="C127" s="173"/>
      <c r="D127" s="279"/>
      <c r="E127" s="279"/>
      <c r="F127" s="279"/>
      <c r="G127" s="173"/>
      <c r="I127"/>
      <c r="J127"/>
      <c r="K127" s="173"/>
      <c r="L127" s="174"/>
      <c r="M127" s="174"/>
      <c r="N127" s="174"/>
      <c r="O127" s="174"/>
      <c r="P127" s="174"/>
      <c r="Q127" s="349"/>
    </row>
    <row r="128" spans="2:17" x14ac:dyDescent="0.2">
      <c r="B128" s="172"/>
      <c r="C128" s="173"/>
      <c r="D128" s="279"/>
      <c r="E128" s="279"/>
      <c r="F128" s="279"/>
      <c r="G128" s="173"/>
      <c r="I128"/>
      <c r="J128"/>
      <c r="K128" s="173"/>
      <c r="L128" s="174"/>
      <c r="M128" s="174"/>
      <c r="N128" s="174"/>
      <c r="O128" s="174"/>
      <c r="P128" s="174"/>
      <c r="Q128" s="349"/>
    </row>
    <row r="129" spans="2:18" x14ac:dyDescent="0.2">
      <c r="B129" s="172"/>
      <c r="C129" s="173"/>
      <c r="D129" s="279"/>
      <c r="E129" s="279"/>
      <c r="F129" s="279"/>
      <c r="G129" s="173"/>
      <c r="I129"/>
      <c r="J129"/>
      <c r="K129" s="173"/>
      <c r="L129" s="174"/>
      <c r="M129" s="174"/>
      <c r="N129" s="174"/>
      <c r="O129" s="174"/>
      <c r="P129" s="174"/>
      <c r="Q129" s="349"/>
    </row>
    <row r="130" spans="2:18" x14ac:dyDescent="0.2">
      <c r="B130" s="172"/>
      <c r="C130" s="173"/>
      <c r="D130" s="279"/>
      <c r="E130" s="279"/>
      <c r="F130" s="279"/>
      <c r="G130" s="173"/>
      <c r="I130"/>
      <c r="J130"/>
      <c r="K130" s="173"/>
      <c r="L130" s="174"/>
      <c r="M130" s="174"/>
      <c r="N130" s="174"/>
      <c r="O130" s="174"/>
      <c r="P130" s="174"/>
      <c r="Q130" s="349"/>
      <c r="R130" s="349"/>
    </row>
    <row r="131" spans="2:18" x14ac:dyDescent="0.2">
      <c r="B131" s="172"/>
      <c r="C131" s="173"/>
      <c r="D131" s="279"/>
      <c r="E131" s="279"/>
      <c r="F131" s="279"/>
      <c r="G131" s="173"/>
      <c r="I131"/>
      <c r="J131"/>
      <c r="K131" s="173"/>
      <c r="L131" s="174"/>
      <c r="M131" s="174"/>
      <c r="N131" s="174"/>
      <c r="O131" s="174"/>
      <c r="P131" s="174"/>
      <c r="Q131" s="349"/>
    </row>
    <row r="132" spans="2:18" x14ac:dyDescent="0.2">
      <c r="B132" s="172"/>
      <c r="C132" s="173"/>
      <c r="D132" s="279"/>
      <c r="E132" s="279"/>
      <c r="F132" s="279"/>
      <c r="G132" s="173"/>
      <c r="I132"/>
      <c r="J132"/>
      <c r="K132" s="173"/>
      <c r="L132" s="174"/>
      <c r="M132" s="174"/>
      <c r="N132" s="174"/>
      <c r="O132" s="174"/>
      <c r="P132" s="174"/>
      <c r="Q132" s="349"/>
    </row>
    <row r="133" spans="2:18" x14ac:dyDescent="0.2">
      <c r="B133" s="172"/>
      <c r="C133" s="173"/>
      <c r="D133" s="279"/>
      <c r="E133" s="279"/>
      <c r="F133" s="279"/>
      <c r="G133" s="173"/>
      <c r="I133"/>
      <c r="J133"/>
      <c r="K133" s="173"/>
      <c r="L133" s="174"/>
      <c r="M133" s="174"/>
      <c r="N133" s="174"/>
      <c r="O133" s="174"/>
      <c r="P133" s="174"/>
      <c r="Q133" s="349"/>
    </row>
    <row r="134" spans="2:18" x14ac:dyDescent="0.2">
      <c r="B134" s="172"/>
      <c r="C134" s="173"/>
      <c r="D134" s="279"/>
      <c r="E134" s="279"/>
      <c r="F134" s="279"/>
      <c r="G134" s="173"/>
      <c r="I134"/>
      <c r="J134"/>
      <c r="K134" s="173"/>
      <c r="L134" s="174"/>
      <c r="M134" s="174"/>
      <c r="N134" s="174"/>
      <c r="O134" s="174"/>
      <c r="P134" s="174"/>
      <c r="Q134" s="349"/>
      <c r="R134" s="349"/>
    </row>
    <row r="135" spans="2:18" x14ac:dyDescent="0.2">
      <c r="B135" s="172"/>
      <c r="C135" s="173"/>
      <c r="D135" s="279"/>
      <c r="E135" s="279"/>
      <c r="F135" s="279"/>
      <c r="G135" s="173"/>
      <c r="I135"/>
      <c r="J135"/>
      <c r="K135" s="173"/>
      <c r="L135" s="174"/>
      <c r="M135" s="174"/>
      <c r="N135" s="174"/>
      <c r="O135" s="174"/>
      <c r="P135" s="174"/>
      <c r="Q135" s="349"/>
    </row>
    <row r="136" spans="2:18" x14ac:dyDescent="0.2">
      <c r="B136" s="172"/>
      <c r="C136" s="173"/>
      <c r="D136" s="279"/>
      <c r="E136" s="279"/>
      <c r="F136" s="279"/>
      <c r="G136" s="173"/>
      <c r="I136"/>
      <c r="J136"/>
      <c r="K136" s="173"/>
      <c r="L136" s="174"/>
      <c r="M136" s="174"/>
      <c r="N136" s="174"/>
      <c r="O136" s="174"/>
      <c r="P136" s="174"/>
      <c r="Q136" s="349"/>
    </row>
    <row r="137" spans="2:18" x14ac:dyDescent="0.2">
      <c r="B137" s="172"/>
      <c r="C137" s="173"/>
      <c r="D137" s="279"/>
      <c r="E137" s="279"/>
      <c r="F137" s="279"/>
      <c r="G137" s="173"/>
      <c r="I137"/>
      <c r="J137"/>
      <c r="K137" s="173"/>
      <c r="L137" s="174"/>
      <c r="M137" s="174"/>
      <c r="N137" s="174"/>
      <c r="O137" s="174"/>
      <c r="P137" s="174"/>
      <c r="Q137" s="349"/>
    </row>
    <row r="138" spans="2:18" x14ac:dyDescent="0.2">
      <c r="B138" s="172"/>
      <c r="C138" s="173"/>
      <c r="D138" s="279"/>
      <c r="E138" s="279"/>
      <c r="F138" s="279"/>
      <c r="G138" s="173"/>
      <c r="I138"/>
      <c r="J138"/>
      <c r="K138" s="173"/>
      <c r="L138" s="174"/>
      <c r="M138" s="174"/>
      <c r="N138" s="174"/>
      <c r="O138" s="174"/>
      <c r="P138" s="174"/>
      <c r="Q138" s="349"/>
    </row>
    <row r="139" spans="2:18" x14ac:dyDescent="0.2">
      <c r="B139" s="172"/>
      <c r="C139" s="173"/>
      <c r="D139" s="279"/>
      <c r="E139" s="279"/>
      <c r="F139" s="279"/>
      <c r="G139" s="173"/>
      <c r="I139"/>
      <c r="J139"/>
      <c r="K139" s="173"/>
      <c r="L139" s="174"/>
      <c r="M139" s="174"/>
      <c r="N139" s="174"/>
      <c r="O139" s="174"/>
      <c r="P139" s="174"/>
      <c r="Q139" s="349"/>
    </row>
    <row r="140" spans="2:18" x14ac:dyDescent="0.2">
      <c r="B140" s="172"/>
      <c r="C140" s="173"/>
      <c r="D140" s="279"/>
      <c r="E140" s="279"/>
      <c r="F140" s="279"/>
      <c r="G140" s="173"/>
      <c r="I140"/>
      <c r="J140"/>
      <c r="K140" s="173"/>
      <c r="L140" s="174"/>
      <c r="M140" s="174"/>
      <c r="N140" s="174"/>
      <c r="O140" s="174"/>
      <c r="P140" s="174"/>
      <c r="Q140" s="349"/>
    </row>
    <row r="141" spans="2:18" x14ac:dyDescent="0.2">
      <c r="B141" s="172"/>
      <c r="C141" s="173"/>
      <c r="D141" s="279"/>
      <c r="E141" s="279"/>
      <c r="F141" s="279"/>
      <c r="G141" s="173"/>
      <c r="I141"/>
      <c r="J141"/>
      <c r="K141" s="173"/>
      <c r="L141" s="174"/>
      <c r="M141" s="174"/>
      <c r="N141" s="174"/>
      <c r="O141" s="174"/>
      <c r="P141" s="174"/>
      <c r="Q141" s="349"/>
    </row>
    <row r="142" spans="2:18" x14ac:dyDescent="0.2">
      <c r="B142" s="172"/>
      <c r="C142" s="173"/>
      <c r="D142" s="279"/>
      <c r="E142" s="279"/>
      <c r="F142" s="279"/>
      <c r="G142" s="173"/>
      <c r="I142"/>
      <c r="J142"/>
      <c r="K142" s="173"/>
      <c r="L142" s="174"/>
      <c r="M142" s="174"/>
      <c r="N142" s="174"/>
      <c r="O142" s="174"/>
      <c r="P142" s="174"/>
      <c r="Q142" s="349"/>
    </row>
    <row r="143" spans="2:18" x14ac:dyDescent="0.2">
      <c r="B143" s="172"/>
      <c r="C143" s="173"/>
      <c r="D143" s="279"/>
      <c r="E143" s="279"/>
      <c r="F143" s="279"/>
      <c r="G143" s="173"/>
      <c r="I143"/>
      <c r="J143"/>
      <c r="K143" s="173"/>
      <c r="L143" s="174"/>
      <c r="M143" s="174"/>
      <c r="N143" s="174"/>
      <c r="O143" s="174"/>
      <c r="P143" s="174"/>
      <c r="Q143" s="349"/>
    </row>
    <row r="144" spans="2:18" x14ac:dyDescent="0.2">
      <c r="B144" s="172"/>
      <c r="C144" s="173"/>
      <c r="D144" s="279"/>
      <c r="E144" s="279"/>
      <c r="F144" s="279"/>
      <c r="G144" s="173"/>
      <c r="I144"/>
      <c r="J144"/>
      <c r="K144" s="173"/>
      <c r="L144" s="174"/>
      <c r="M144" s="174"/>
      <c r="N144" s="174"/>
      <c r="O144" s="174"/>
      <c r="P144" s="174"/>
      <c r="Q144" s="349"/>
    </row>
    <row r="145" spans="2:17" x14ac:dyDescent="0.2">
      <c r="B145" s="172"/>
      <c r="C145" s="173"/>
      <c r="D145" s="279"/>
      <c r="E145" s="279"/>
      <c r="F145" s="279"/>
      <c r="G145" s="173"/>
      <c r="I145"/>
      <c r="J145"/>
      <c r="K145" s="173"/>
      <c r="L145" s="174"/>
      <c r="M145" s="174"/>
      <c r="N145" s="174"/>
      <c r="O145" s="174"/>
      <c r="P145" s="174"/>
      <c r="Q145" s="349"/>
    </row>
    <row r="146" spans="2:17" x14ac:dyDescent="0.2">
      <c r="B146" s="172"/>
      <c r="C146" s="173"/>
      <c r="D146" s="279"/>
      <c r="E146" s="279"/>
      <c r="F146" s="279"/>
      <c r="G146" s="173"/>
      <c r="I146"/>
      <c r="J146"/>
      <c r="K146" s="173"/>
      <c r="L146" s="174"/>
      <c r="M146" s="174"/>
      <c r="N146" s="174"/>
      <c r="O146" s="174"/>
      <c r="P146" s="174"/>
      <c r="Q146" s="349"/>
    </row>
    <row r="147" spans="2:17" x14ac:dyDescent="0.2">
      <c r="B147" s="172"/>
      <c r="C147" s="173"/>
      <c r="D147" s="279"/>
      <c r="E147" s="279"/>
      <c r="F147" s="279"/>
      <c r="G147" s="173"/>
      <c r="I147"/>
      <c r="J147"/>
      <c r="K147" s="173"/>
      <c r="L147" s="174"/>
      <c r="M147" s="174"/>
      <c r="N147" s="174"/>
      <c r="O147" s="174"/>
      <c r="P147" s="174"/>
      <c r="Q147" s="349"/>
    </row>
    <row r="148" spans="2:17" x14ac:dyDescent="0.2">
      <c r="B148" s="172"/>
      <c r="C148" s="173"/>
      <c r="D148" s="279"/>
      <c r="E148" s="279"/>
      <c r="F148" s="279"/>
      <c r="G148" s="173"/>
      <c r="I148"/>
      <c r="J148"/>
      <c r="K148" s="173"/>
      <c r="L148" s="174"/>
      <c r="M148" s="174"/>
      <c r="N148" s="174"/>
      <c r="O148" s="174"/>
      <c r="P148" s="174"/>
      <c r="Q148" s="349"/>
    </row>
    <row r="149" spans="2:17" x14ac:dyDescent="0.2">
      <c r="B149" s="172"/>
      <c r="C149" s="173"/>
      <c r="D149" s="279"/>
      <c r="E149" s="279"/>
      <c r="F149" s="279"/>
      <c r="G149" s="173"/>
      <c r="I149"/>
      <c r="J149"/>
      <c r="K149" s="173"/>
      <c r="L149" s="174"/>
      <c r="M149" s="174"/>
      <c r="N149" s="174"/>
      <c r="O149" s="174"/>
      <c r="P149" s="174"/>
      <c r="Q149" s="349"/>
    </row>
    <row r="150" spans="2:17" x14ac:dyDescent="0.2">
      <c r="B150" s="172"/>
      <c r="C150" s="173"/>
      <c r="D150" s="279"/>
      <c r="E150" s="279"/>
      <c r="F150" s="279"/>
      <c r="G150" s="173"/>
      <c r="I150"/>
      <c r="J150"/>
      <c r="K150" s="173"/>
      <c r="L150" s="174"/>
      <c r="M150" s="174"/>
      <c r="N150" s="174"/>
      <c r="O150" s="174"/>
      <c r="P150" s="174"/>
      <c r="Q150" s="349"/>
    </row>
    <row r="151" spans="2:17" x14ac:dyDescent="0.2">
      <c r="B151" s="172"/>
      <c r="C151" s="173"/>
      <c r="D151" s="279"/>
      <c r="E151" s="279"/>
      <c r="F151" s="279"/>
      <c r="G151" s="173"/>
      <c r="I151"/>
      <c r="J151"/>
      <c r="K151" s="173"/>
      <c r="L151" s="174"/>
      <c r="M151" s="174"/>
      <c r="N151" s="174"/>
      <c r="O151" s="174"/>
      <c r="P151" s="174"/>
      <c r="Q151" s="349"/>
    </row>
    <row r="152" spans="2:17" x14ac:dyDescent="0.2">
      <c r="B152" s="172"/>
      <c r="C152" s="173"/>
      <c r="D152" s="279"/>
      <c r="E152" s="279"/>
      <c r="F152" s="279"/>
      <c r="G152" s="173"/>
      <c r="I152"/>
      <c r="J152"/>
      <c r="K152" s="173"/>
      <c r="L152" s="174"/>
      <c r="M152" s="174"/>
      <c r="N152" s="174"/>
      <c r="O152" s="174"/>
      <c r="P152" s="174"/>
      <c r="Q152" s="349"/>
    </row>
    <row r="153" spans="2:17" x14ac:dyDescent="0.2">
      <c r="B153" s="172"/>
      <c r="C153" s="173"/>
      <c r="D153" s="279"/>
      <c r="E153" s="279"/>
      <c r="F153" s="279"/>
      <c r="G153" s="173"/>
      <c r="I153"/>
      <c r="J153"/>
      <c r="K153" s="173"/>
      <c r="L153" s="174"/>
      <c r="M153" s="174"/>
      <c r="N153" s="174"/>
      <c r="O153" s="174"/>
      <c r="P153" s="174"/>
      <c r="Q153" s="349"/>
    </row>
    <row r="154" spans="2:17" x14ac:dyDescent="0.2">
      <c r="B154" s="172"/>
      <c r="C154" s="173"/>
      <c r="D154" s="279"/>
      <c r="E154" s="279"/>
      <c r="F154" s="279"/>
      <c r="G154" s="173"/>
      <c r="I154"/>
      <c r="J154"/>
      <c r="K154" s="173"/>
      <c r="L154" s="174"/>
      <c r="M154" s="174"/>
      <c r="N154" s="174"/>
      <c r="O154" s="174"/>
      <c r="P154" s="174"/>
      <c r="Q154" s="349"/>
    </row>
    <row r="155" spans="2:17" x14ac:dyDescent="0.2">
      <c r="B155" s="172"/>
      <c r="C155" s="173"/>
      <c r="D155" s="279"/>
      <c r="E155" s="279"/>
      <c r="F155" s="279"/>
      <c r="G155" s="173"/>
      <c r="I155"/>
      <c r="J155"/>
      <c r="K155" s="173"/>
      <c r="L155" s="174"/>
      <c r="M155" s="174"/>
      <c r="N155" s="174"/>
      <c r="O155" s="174"/>
      <c r="P155" s="174"/>
      <c r="Q155" s="349"/>
    </row>
    <row r="156" spans="2:17" x14ac:dyDescent="0.2">
      <c r="B156" s="172"/>
      <c r="C156" s="173"/>
      <c r="D156" s="279"/>
      <c r="E156" s="279"/>
      <c r="F156" s="279"/>
      <c r="G156" s="173"/>
      <c r="I156"/>
      <c r="J156"/>
      <c r="K156" s="173"/>
      <c r="L156" s="174"/>
      <c r="M156" s="174"/>
      <c r="N156" s="174"/>
      <c r="O156" s="174"/>
      <c r="P156" s="174"/>
      <c r="Q156" s="349"/>
    </row>
    <row r="157" spans="2:17" x14ac:dyDescent="0.2">
      <c r="B157" s="172"/>
      <c r="C157" s="173"/>
      <c r="D157" s="279"/>
      <c r="E157" s="279"/>
      <c r="F157" s="279"/>
      <c r="G157" s="173"/>
      <c r="I157"/>
      <c r="J157"/>
      <c r="K157" s="173"/>
      <c r="L157" s="174"/>
      <c r="M157" s="174"/>
      <c r="N157" s="174"/>
      <c r="O157" s="174"/>
      <c r="P157" s="174"/>
      <c r="Q157" s="349"/>
    </row>
    <row r="158" spans="2:17" x14ac:dyDescent="0.2">
      <c r="B158" s="172"/>
      <c r="C158" s="173"/>
      <c r="D158" s="279"/>
      <c r="E158" s="279"/>
      <c r="F158" s="279"/>
      <c r="G158" s="173"/>
      <c r="I158"/>
      <c r="J158"/>
      <c r="K158" s="173"/>
      <c r="L158" s="174"/>
      <c r="M158" s="174"/>
      <c r="N158" s="174"/>
      <c r="O158" s="174"/>
      <c r="P158" s="174"/>
      <c r="Q158" s="349"/>
    </row>
    <row r="159" spans="2:17" x14ac:dyDescent="0.2">
      <c r="B159" s="172"/>
      <c r="C159" s="173"/>
      <c r="D159" s="279"/>
      <c r="E159" s="279"/>
      <c r="F159" s="279"/>
      <c r="G159" s="173"/>
      <c r="I159"/>
      <c r="J159"/>
      <c r="K159" s="173"/>
      <c r="L159" s="174"/>
      <c r="M159" s="174"/>
      <c r="N159" s="174"/>
      <c r="O159" s="174"/>
      <c r="P159" s="174"/>
      <c r="Q159" s="349"/>
    </row>
    <row r="160" spans="2:17" x14ac:dyDescent="0.2">
      <c r="B160" s="172"/>
      <c r="C160" s="173"/>
      <c r="D160" s="279"/>
      <c r="E160" s="279"/>
      <c r="F160" s="279"/>
      <c r="G160" s="173"/>
      <c r="I160"/>
      <c r="J160"/>
      <c r="K160" s="173"/>
      <c r="L160" s="174"/>
      <c r="M160" s="174"/>
      <c r="N160" s="174"/>
      <c r="O160" s="174"/>
      <c r="P160" s="174"/>
      <c r="Q160" s="349"/>
    </row>
    <row r="161" spans="2:17" x14ac:dyDescent="0.2">
      <c r="B161" s="172"/>
      <c r="C161" s="173"/>
      <c r="D161" s="279"/>
      <c r="E161" s="279"/>
      <c r="F161" s="279"/>
      <c r="G161" s="173"/>
      <c r="I161"/>
      <c r="J161"/>
      <c r="K161" s="173"/>
      <c r="L161" s="174"/>
      <c r="M161" s="174"/>
      <c r="N161" s="174"/>
      <c r="O161" s="174"/>
      <c r="P161" s="174"/>
      <c r="Q161" s="349"/>
    </row>
    <row r="162" spans="2:17" x14ac:dyDescent="0.2">
      <c r="B162" s="172"/>
      <c r="C162" s="173"/>
      <c r="D162" s="279"/>
      <c r="E162" s="279"/>
      <c r="F162" s="279"/>
      <c r="G162" s="173"/>
      <c r="I162"/>
      <c r="J162"/>
      <c r="K162" s="173"/>
      <c r="L162" s="174"/>
      <c r="M162" s="174"/>
      <c r="N162" s="174"/>
      <c r="O162" s="174"/>
      <c r="P162" s="174"/>
      <c r="Q162" s="349"/>
    </row>
    <row r="163" spans="2:17" x14ac:dyDescent="0.2">
      <c r="B163" s="172"/>
      <c r="C163" s="173"/>
      <c r="D163" s="279"/>
      <c r="E163" s="279"/>
      <c r="F163" s="279"/>
      <c r="G163" s="173"/>
      <c r="I163"/>
      <c r="J163"/>
      <c r="K163" s="173"/>
      <c r="L163" s="174"/>
      <c r="M163" s="174"/>
      <c r="N163" s="174"/>
      <c r="O163" s="174"/>
      <c r="P163" s="174"/>
      <c r="Q163" s="349"/>
    </row>
    <row r="164" spans="2:17" x14ac:dyDescent="0.2">
      <c r="B164" s="172"/>
      <c r="C164" s="173"/>
      <c r="D164" s="279"/>
      <c r="E164" s="279"/>
      <c r="F164" s="279"/>
      <c r="G164" s="173"/>
      <c r="I164"/>
      <c r="J164"/>
      <c r="K164" s="173"/>
      <c r="L164" s="174"/>
      <c r="M164" s="174"/>
      <c r="N164" s="174"/>
      <c r="O164" s="174"/>
      <c r="P164" s="174"/>
      <c r="Q164" s="349"/>
    </row>
    <row r="165" spans="2:17" x14ac:dyDescent="0.2">
      <c r="B165" s="172"/>
      <c r="C165" s="173"/>
      <c r="D165" s="279"/>
      <c r="E165" s="279"/>
      <c r="F165" s="279"/>
      <c r="G165" s="173"/>
      <c r="I165"/>
      <c r="J165"/>
      <c r="K165" s="173"/>
      <c r="L165" s="174"/>
      <c r="M165" s="174"/>
      <c r="N165" s="174"/>
      <c r="O165" s="174"/>
      <c r="P165" s="174"/>
      <c r="Q165" s="349"/>
    </row>
    <row r="166" spans="2:17" x14ac:dyDescent="0.2">
      <c r="B166" s="172"/>
      <c r="C166" s="173"/>
      <c r="D166" s="279"/>
      <c r="E166" s="279"/>
      <c r="F166" s="279"/>
      <c r="G166" s="173"/>
      <c r="I166"/>
      <c r="J166"/>
      <c r="K166" s="173"/>
      <c r="L166" s="174"/>
      <c r="M166" s="174"/>
      <c r="N166" s="174"/>
      <c r="O166" s="174"/>
      <c r="P166" s="174"/>
      <c r="Q166" s="349"/>
    </row>
    <row r="167" spans="2:17" x14ac:dyDescent="0.2">
      <c r="B167" s="172"/>
      <c r="C167" s="173"/>
      <c r="D167" s="279"/>
      <c r="E167" s="279"/>
      <c r="F167" s="279"/>
      <c r="G167" s="173"/>
      <c r="I167"/>
      <c r="J167"/>
      <c r="K167" s="173"/>
      <c r="L167" s="174"/>
      <c r="M167" s="174"/>
      <c r="N167" s="174"/>
      <c r="O167" s="174"/>
      <c r="P167" s="174"/>
      <c r="Q167" s="349"/>
    </row>
    <row r="168" spans="2:17" x14ac:dyDescent="0.2">
      <c r="B168" s="172"/>
      <c r="C168" s="173"/>
      <c r="D168" s="279"/>
      <c r="E168" s="279"/>
      <c r="F168" s="279"/>
      <c r="G168" s="173"/>
      <c r="I168"/>
      <c r="J168"/>
      <c r="K168" s="173"/>
      <c r="L168" s="174"/>
      <c r="M168" s="174"/>
      <c r="N168" s="174"/>
      <c r="O168" s="174"/>
      <c r="P168" s="174"/>
      <c r="Q168" s="349"/>
    </row>
    <row r="169" spans="2:17" x14ac:dyDescent="0.2">
      <c r="B169" s="172"/>
      <c r="C169" s="173"/>
      <c r="D169" s="279"/>
      <c r="E169" s="279"/>
      <c r="F169" s="279"/>
      <c r="G169" s="173"/>
      <c r="I169"/>
      <c r="J169"/>
      <c r="K169" s="173"/>
      <c r="L169" s="174"/>
      <c r="M169" s="174"/>
      <c r="N169" s="174"/>
      <c r="O169" s="174"/>
      <c r="P169" s="174"/>
      <c r="Q169" s="349"/>
    </row>
    <row r="170" spans="2:17" x14ac:dyDescent="0.2">
      <c r="B170" s="172"/>
      <c r="C170" s="173"/>
      <c r="D170" s="279"/>
      <c r="E170" s="279"/>
      <c r="F170" s="279"/>
      <c r="G170" s="173"/>
      <c r="I170"/>
      <c r="J170"/>
      <c r="K170" s="173"/>
      <c r="L170" s="174"/>
      <c r="M170" s="174"/>
      <c r="N170" s="174"/>
      <c r="O170" s="174"/>
      <c r="P170" s="174"/>
      <c r="Q170" s="349"/>
    </row>
    <row r="171" spans="2:17" x14ac:dyDescent="0.2">
      <c r="B171" s="172"/>
      <c r="C171" s="173"/>
      <c r="D171" s="279"/>
      <c r="E171" s="279"/>
      <c r="F171" s="279"/>
      <c r="G171" s="173"/>
      <c r="I171"/>
      <c r="J171"/>
      <c r="K171" s="173"/>
      <c r="L171" s="174"/>
      <c r="M171" s="174"/>
      <c r="N171" s="174"/>
      <c r="O171" s="174"/>
      <c r="P171" s="174"/>
      <c r="Q171" s="349"/>
    </row>
    <row r="172" spans="2:17" x14ac:dyDescent="0.2">
      <c r="B172" s="172"/>
      <c r="C172" s="173"/>
      <c r="D172" s="279"/>
      <c r="E172" s="279"/>
      <c r="F172" s="279"/>
      <c r="G172" s="173"/>
      <c r="I172"/>
      <c r="J172"/>
      <c r="K172" s="173"/>
      <c r="L172" s="174"/>
      <c r="M172" s="174"/>
      <c r="N172" s="174"/>
      <c r="O172" s="174"/>
      <c r="P172" s="174"/>
      <c r="Q172" s="349"/>
    </row>
    <row r="173" spans="2:17" x14ac:dyDescent="0.2">
      <c r="B173" s="172"/>
      <c r="C173" s="173"/>
      <c r="D173" s="279"/>
      <c r="E173" s="279"/>
      <c r="F173" s="279"/>
      <c r="G173" s="173"/>
      <c r="I173"/>
      <c r="J173"/>
      <c r="K173" s="173"/>
      <c r="L173" s="174"/>
      <c r="M173" s="174"/>
      <c r="N173" s="174"/>
      <c r="O173" s="174"/>
      <c r="P173" s="174"/>
      <c r="Q173" s="349"/>
    </row>
    <row r="174" spans="2:17" x14ac:dyDescent="0.2">
      <c r="B174" s="172"/>
      <c r="C174" s="173"/>
      <c r="D174" s="279"/>
      <c r="E174" s="279"/>
      <c r="F174" s="279"/>
      <c r="G174" s="173"/>
      <c r="I174"/>
      <c r="J174"/>
      <c r="K174" s="173"/>
      <c r="L174" s="174"/>
      <c r="M174" s="174"/>
      <c r="N174" s="174"/>
      <c r="O174" s="174"/>
      <c r="P174" s="174"/>
      <c r="Q174" s="349"/>
    </row>
    <row r="175" spans="2:17" x14ac:dyDescent="0.2">
      <c r="B175" s="172"/>
      <c r="C175" s="173"/>
      <c r="D175" s="279"/>
      <c r="E175" s="279"/>
      <c r="F175" s="279"/>
      <c r="G175" s="173"/>
      <c r="I175"/>
      <c r="J175"/>
      <c r="K175" s="173"/>
      <c r="L175" s="174"/>
      <c r="M175" s="174"/>
      <c r="N175" s="174"/>
      <c r="O175" s="174"/>
      <c r="P175" s="174"/>
      <c r="Q175" s="349"/>
    </row>
    <row r="176" spans="2:17" x14ac:dyDescent="0.2">
      <c r="B176" s="172"/>
      <c r="C176" s="173"/>
      <c r="D176" s="279"/>
      <c r="E176" s="279"/>
      <c r="F176" s="279"/>
      <c r="G176" s="173"/>
      <c r="I176"/>
      <c r="J176"/>
      <c r="K176" s="173"/>
      <c r="L176" s="174"/>
      <c r="M176" s="174"/>
      <c r="N176" s="174"/>
      <c r="O176" s="174"/>
      <c r="P176" s="174"/>
      <c r="Q176" s="349"/>
    </row>
    <row r="177" spans="4:14" x14ac:dyDescent="0.2">
      <c r="D177" s="172"/>
      <c r="E177" s="172"/>
      <c r="F177" s="172"/>
      <c r="G177" s="172"/>
      <c r="H177" s="171"/>
      <c r="I177"/>
      <c r="J177"/>
      <c r="K177"/>
      <c r="L177"/>
      <c r="N177"/>
    </row>
    <row r="178" spans="4:14" x14ac:dyDescent="0.2">
      <c r="H178" s="171"/>
      <c r="I178"/>
      <c r="J178"/>
      <c r="K178"/>
      <c r="L178"/>
      <c r="N178"/>
    </row>
    <row r="179" spans="4:14" x14ac:dyDescent="0.2">
      <c r="H179" s="171"/>
      <c r="I179"/>
      <c r="J179"/>
      <c r="K179"/>
      <c r="L179"/>
      <c r="N179"/>
    </row>
    <row r="180" spans="4:14" x14ac:dyDescent="0.2">
      <c r="H180" s="171"/>
      <c r="I180"/>
      <c r="J180"/>
      <c r="K180"/>
      <c r="L180"/>
      <c r="N180"/>
    </row>
    <row r="181" spans="4:14" x14ac:dyDescent="0.2">
      <c r="H181" s="171"/>
      <c r="I181"/>
      <c r="J181"/>
      <c r="K181"/>
      <c r="L181"/>
      <c r="N181"/>
    </row>
    <row r="182" spans="4:14" x14ac:dyDescent="0.2">
      <c r="H182" s="171"/>
      <c r="I182"/>
      <c r="J182"/>
      <c r="K182"/>
      <c r="L182"/>
      <c r="N182"/>
    </row>
    <row r="183" spans="4:14" x14ac:dyDescent="0.2">
      <c r="H183" s="171"/>
      <c r="I183"/>
      <c r="J183"/>
      <c r="K183"/>
      <c r="L183"/>
      <c r="N183"/>
    </row>
    <row r="184" spans="4:14" x14ac:dyDescent="0.2">
      <c r="H184" s="171"/>
      <c r="I184"/>
      <c r="J184"/>
      <c r="K184"/>
      <c r="L184"/>
      <c r="N184"/>
    </row>
    <row r="185" spans="4:14" x14ac:dyDescent="0.2">
      <c r="H185" s="171"/>
      <c r="I185"/>
      <c r="J185"/>
      <c r="K185"/>
      <c r="L185"/>
      <c r="N185"/>
    </row>
  </sheetData>
  <mergeCells count="2">
    <mergeCell ref="S1:W1"/>
    <mergeCell ref="L1:P1"/>
  </mergeCells>
  <phoneticPr fontId="0" type="noConversion"/>
  <printOptions horizontalCentered="1" verticalCentered="1" headings="1" gridLines="1"/>
  <pageMargins left="0.35433070866141736" right="0.35433070866141736" top="0.39370078740157483" bottom="0.70866141732283472" header="0.39370078740157483" footer="0.39370078740157483"/>
  <pageSetup paperSize="8" scale="58" fitToHeight="3" orientation="landscape" cellComments="asDisplayed" r:id="rId1"/>
  <headerFooter alignWithMargins="0">
    <oddHeader>&amp;C&amp;"Arial,Bold"Department of Local Government  - 2002/03 Rating Return</oddHeader>
    <oddFooter>&amp;L2002/03&amp;RPage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6"/>
  <sheetViews>
    <sheetView showGridLines="0" zoomScale="115" zoomScaleNormal="115" workbookViewId="0"/>
  </sheetViews>
  <sheetFormatPr defaultColWidth="9.140625" defaultRowHeight="12.75" x14ac:dyDescent="0.2"/>
  <cols>
    <col min="1" max="1" width="4.5703125" customWidth="1"/>
    <col min="2" max="2" width="5.42578125" customWidth="1"/>
    <col min="3" max="3" width="14.5703125" customWidth="1"/>
    <col min="4" max="4" width="55.140625" customWidth="1"/>
    <col min="5" max="5" width="7.42578125" customWidth="1"/>
  </cols>
  <sheetData>
    <row r="1" spans="1:5" ht="12.75" customHeight="1" x14ac:dyDescent="0.2">
      <c r="A1" s="242"/>
      <c r="B1" s="4"/>
      <c r="C1" s="4"/>
      <c r="D1" s="4"/>
      <c r="E1" s="5"/>
    </row>
    <row r="2" spans="1:5" ht="57" customHeight="1" x14ac:dyDescent="0.2">
      <c r="A2" s="1"/>
      <c r="B2" s="543" t="s">
        <v>136</v>
      </c>
      <c r="C2" s="543"/>
      <c r="D2" s="543"/>
      <c r="E2" s="47"/>
    </row>
    <row r="3" spans="1:5" ht="14.1" customHeight="1" x14ac:dyDescent="0.2">
      <c r="A3" s="1"/>
      <c r="B3" s="365"/>
      <c r="C3" s="365"/>
      <c r="D3" s="365"/>
      <c r="E3" s="47"/>
    </row>
    <row r="4" spans="1:5" ht="90.95" customHeight="1" x14ac:dyDescent="0.2">
      <c r="A4" s="1"/>
      <c r="B4" s="368" t="s">
        <v>137</v>
      </c>
      <c r="C4" s="544" t="s">
        <v>554</v>
      </c>
      <c r="D4" s="544"/>
      <c r="E4" s="47"/>
    </row>
    <row r="5" spans="1:5" ht="12.75" customHeight="1" x14ac:dyDescent="0.25">
      <c r="A5" s="1"/>
      <c r="B5" s="367"/>
      <c r="C5" s="252"/>
      <c r="D5" s="252"/>
      <c r="E5" s="47"/>
    </row>
    <row r="6" spans="1:5" s="299" customFormat="1" ht="14.1" customHeight="1" x14ac:dyDescent="0.2">
      <c r="A6" s="295"/>
      <c r="B6" s="296" t="s">
        <v>138</v>
      </c>
      <c r="C6" s="386" t="s">
        <v>635</v>
      </c>
      <c r="D6" s="297"/>
      <c r="E6" s="298"/>
    </row>
    <row r="7" spans="1:5" s="256" customFormat="1" ht="14.1" customHeight="1" x14ac:dyDescent="0.2">
      <c r="A7" s="300"/>
      <c r="B7" s="301"/>
      <c r="C7" s="386" t="s">
        <v>830</v>
      </c>
      <c r="D7" s="302"/>
      <c r="E7" s="303"/>
    </row>
    <row r="8" spans="1:5" s="256" customFormat="1" ht="14.1" customHeight="1" x14ac:dyDescent="0.2">
      <c r="A8" s="300"/>
      <c r="B8" s="301"/>
      <c r="C8" s="297"/>
      <c r="D8" s="302"/>
      <c r="E8" s="303"/>
    </row>
    <row r="9" spans="1:5" s="256" customFormat="1" ht="14.1" customHeight="1" x14ac:dyDescent="0.2">
      <c r="A9" s="300"/>
      <c r="B9" s="296" t="s">
        <v>141</v>
      </c>
      <c r="C9" s="386" t="s">
        <v>139</v>
      </c>
      <c r="D9" s="387"/>
      <c r="E9" s="304"/>
    </row>
    <row r="10" spans="1:5" s="256" customFormat="1" ht="14.1" customHeight="1" x14ac:dyDescent="0.2">
      <c r="A10" s="300"/>
      <c r="B10" s="305"/>
      <c r="C10" s="386" t="s">
        <v>140</v>
      </c>
      <c r="D10" s="387"/>
      <c r="E10" s="303"/>
    </row>
    <row r="11" spans="1:5" s="256" customFormat="1" ht="14.1" customHeight="1" x14ac:dyDescent="0.2">
      <c r="A11" s="300"/>
      <c r="B11" s="305"/>
      <c r="C11" s="386"/>
      <c r="D11" s="387"/>
      <c r="E11" s="304"/>
    </row>
    <row r="12" spans="1:5" s="256" customFormat="1" ht="14.1" customHeight="1" x14ac:dyDescent="0.2">
      <c r="A12" s="300"/>
      <c r="B12" s="306" t="s">
        <v>143</v>
      </c>
      <c r="C12" s="386" t="s">
        <v>142</v>
      </c>
      <c r="D12" s="386"/>
      <c r="E12" s="304"/>
    </row>
    <row r="13" spans="1:5" s="256" customFormat="1" ht="33.75" customHeight="1" x14ac:dyDescent="0.2">
      <c r="A13" s="300"/>
      <c r="B13" s="305"/>
      <c r="C13" s="547" t="s">
        <v>831</v>
      </c>
      <c r="D13" s="542"/>
      <c r="E13" s="304"/>
    </row>
    <row r="14" spans="1:5" s="256" customFormat="1" ht="14.1" customHeight="1" x14ac:dyDescent="0.2">
      <c r="A14" s="300"/>
      <c r="B14" s="305"/>
      <c r="C14" s="386"/>
      <c r="D14" s="386"/>
      <c r="E14" s="304"/>
    </row>
    <row r="15" spans="1:5" s="256" customFormat="1" ht="14.1" customHeight="1" x14ac:dyDescent="0.2">
      <c r="A15" s="300"/>
      <c r="B15" s="296" t="s">
        <v>147</v>
      </c>
      <c r="C15" s="545" t="s">
        <v>144</v>
      </c>
      <c r="D15" s="546"/>
      <c r="E15" s="304"/>
    </row>
    <row r="16" spans="1:5" s="256" customFormat="1" ht="14.1" customHeight="1" x14ac:dyDescent="0.2">
      <c r="A16" s="300"/>
      <c r="B16" s="305"/>
      <c r="C16" s="386" t="s">
        <v>145</v>
      </c>
      <c r="D16" s="386"/>
      <c r="E16" s="304"/>
    </row>
    <row r="17" spans="1:5" s="256" customFormat="1" ht="14.1" customHeight="1" x14ac:dyDescent="0.2">
      <c r="A17" s="300"/>
      <c r="B17" s="305"/>
      <c r="C17" s="386" t="s">
        <v>146</v>
      </c>
      <c r="D17" s="386"/>
      <c r="E17" s="304"/>
    </row>
    <row r="18" spans="1:5" s="256" customFormat="1" ht="14.1" customHeight="1" x14ac:dyDescent="0.2">
      <c r="A18" s="300"/>
      <c r="B18" s="305"/>
      <c r="C18" s="386"/>
      <c r="D18" s="386"/>
      <c r="E18" s="304"/>
    </row>
    <row r="19" spans="1:5" s="256" customFormat="1" ht="14.1" customHeight="1" x14ac:dyDescent="0.2">
      <c r="A19" s="300"/>
      <c r="B19" s="296" t="s">
        <v>150</v>
      </c>
      <c r="C19" s="386" t="s">
        <v>148</v>
      </c>
      <c r="D19" s="386"/>
      <c r="E19" s="304"/>
    </row>
    <row r="20" spans="1:5" s="256" customFormat="1" ht="14.1" customHeight="1" x14ac:dyDescent="0.2">
      <c r="A20" s="300"/>
      <c r="B20" s="296"/>
      <c r="C20" s="386" t="s">
        <v>149</v>
      </c>
      <c r="D20" s="386"/>
      <c r="E20" s="304"/>
    </row>
    <row r="21" spans="1:5" s="256" customFormat="1" ht="14.1" customHeight="1" x14ac:dyDescent="0.2">
      <c r="A21" s="300"/>
      <c r="B21" s="305"/>
      <c r="C21" s="386"/>
      <c r="D21" s="386"/>
      <c r="E21" s="304"/>
    </row>
    <row r="22" spans="1:5" s="256" customFormat="1" ht="14.1" customHeight="1" x14ac:dyDescent="0.2">
      <c r="A22" s="300"/>
      <c r="B22" s="296" t="s">
        <v>158</v>
      </c>
      <c r="C22" s="386" t="s">
        <v>636</v>
      </c>
      <c r="D22" s="386"/>
      <c r="E22" s="304"/>
    </row>
    <row r="23" spans="1:5" s="256" customFormat="1" ht="14.1" customHeight="1" x14ac:dyDescent="0.2">
      <c r="A23" s="300"/>
      <c r="B23" s="305"/>
      <c r="C23" s="386"/>
      <c r="D23" s="386"/>
      <c r="E23" s="304"/>
    </row>
    <row r="24" spans="1:5" s="256" customFormat="1" ht="14.1" customHeight="1" x14ac:dyDescent="0.2">
      <c r="A24" s="300"/>
      <c r="B24" s="305"/>
      <c r="C24" s="386" t="s">
        <v>151</v>
      </c>
      <c r="D24" s="386"/>
      <c r="E24" s="304"/>
    </row>
    <row r="25" spans="1:5" s="256" customFormat="1" ht="14.1" customHeight="1" x14ac:dyDescent="0.2">
      <c r="A25" s="300"/>
      <c r="B25" s="305"/>
      <c r="C25" s="386" t="s">
        <v>152</v>
      </c>
      <c r="D25" s="386"/>
      <c r="E25" s="304"/>
    </row>
    <row r="26" spans="1:5" s="256" customFormat="1" ht="14.1" customHeight="1" x14ac:dyDescent="0.2">
      <c r="A26" s="300"/>
      <c r="B26" s="305"/>
      <c r="C26" s="386"/>
      <c r="D26" s="386"/>
      <c r="E26" s="304"/>
    </row>
    <row r="27" spans="1:5" s="256" customFormat="1" ht="14.1" customHeight="1" x14ac:dyDescent="0.2">
      <c r="A27" s="300"/>
      <c r="B27" s="305"/>
      <c r="C27" s="388" t="s">
        <v>153</v>
      </c>
      <c r="D27" s="388"/>
      <c r="E27" s="304"/>
    </row>
    <row r="28" spans="1:5" s="256" customFormat="1" ht="14.1" customHeight="1" x14ac:dyDescent="0.2">
      <c r="A28" s="300"/>
      <c r="B28" s="305"/>
      <c r="C28" s="389" t="s">
        <v>154</v>
      </c>
      <c r="D28" s="390" t="s">
        <v>155</v>
      </c>
      <c r="E28" s="304"/>
    </row>
    <row r="29" spans="1:5" s="256" customFormat="1" ht="14.1" customHeight="1" x14ac:dyDescent="0.2">
      <c r="A29" s="300"/>
      <c r="B29" s="305"/>
      <c r="C29" s="389" t="s">
        <v>156</v>
      </c>
      <c r="D29" s="391" t="s">
        <v>157</v>
      </c>
      <c r="E29" s="304"/>
    </row>
    <row r="30" spans="1:5" s="256" customFormat="1" ht="14.1" customHeight="1" x14ac:dyDescent="0.2">
      <c r="A30" s="300"/>
      <c r="B30" s="305"/>
      <c r="C30" s="389"/>
      <c r="D30" s="391"/>
      <c r="E30" s="304"/>
    </row>
    <row r="31" spans="1:5" s="256" customFormat="1" ht="27.75" customHeight="1" x14ac:dyDescent="0.2">
      <c r="A31" s="300"/>
      <c r="B31" s="296" t="s">
        <v>159</v>
      </c>
      <c r="C31" s="541" t="s">
        <v>832</v>
      </c>
      <c r="D31" s="542"/>
      <c r="E31" s="304"/>
    </row>
    <row r="32" spans="1:5" s="256" customFormat="1" ht="14.1" customHeight="1" x14ac:dyDescent="0.2">
      <c r="A32" s="300"/>
      <c r="B32" s="305"/>
      <c r="C32" s="388"/>
      <c r="D32" s="391"/>
      <c r="E32" s="304"/>
    </row>
    <row r="33" spans="1:5" s="256" customFormat="1" ht="14.1" customHeight="1" x14ac:dyDescent="0.2">
      <c r="A33" s="300"/>
      <c r="B33" s="306" t="s">
        <v>163</v>
      </c>
      <c r="C33" s="388" t="s">
        <v>160</v>
      </c>
      <c r="D33" s="391"/>
      <c r="E33" s="304"/>
    </row>
    <row r="34" spans="1:5" s="256" customFormat="1" ht="14.1" customHeight="1" x14ac:dyDescent="0.2">
      <c r="A34" s="300"/>
      <c r="B34" s="307"/>
      <c r="C34" s="388" t="s">
        <v>161</v>
      </c>
      <c r="D34" s="391"/>
      <c r="E34" s="304"/>
    </row>
    <row r="35" spans="1:5" s="256" customFormat="1" ht="14.1" customHeight="1" x14ac:dyDescent="0.2">
      <c r="A35" s="300"/>
      <c r="B35" s="307"/>
      <c r="C35" s="388" t="s">
        <v>162</v>
      </c>
      <c r="D35" s="391"/>
      <c r="E35" s="304"/>
    </row>
    <row r="36" spans="1:5" s="256" customFormat="1" ht="14.1" customHeight="1" x14ac:dyDescent="0.2">
      <c r="A36" s="300"/>
      <c r="B36" s="305"/>
      <c r="C36" s="389"/>
      <c r="D36" s="391"/>
      <c r="E36" s="304"/>
    </row>
    <row r="37" spans="1:5" s="256" customFormat="1" ht="41.25" customHeight="1" x14ac:dyDescent="0.2">
      <c r="A37" s="300"/>
      <c r="B37" s="296" t="s">
        <v>166</v>
      </c>
      <c r="C37" s="541" t="s">
        <v>833</v>
      </c>
      <c r="D37" s="542"/>
      <c r="E37" s="304"/>
    </row>
    <row r="38" spans="1:5" s="256" customFormat="1" ht="14.1" customHeight="1" x14ac:dyDescent="0.2">
      <c r="A38" s="300"/>
      <c r="B38" s="305"/>
      <c r="C38" s="393" t="s">
        <v>164</v>
      </c>
      <c r="D38" s="394"/>
      <c r="E38" s="304"/>
    </row>
    <row r="39" spans="1:5" s="256" customFormat="1" ht="14.1" customHeight="1" x14ac:dyDescent="0.2">
      <c r="A39" s="300"/>
      <c r="B39" s="305"/>
      <c r="C39" s="393" t="s">
        <v>165</v>
      </c>
      <c r="D39" s="394"/>
      <c r="E39" s="304"/>
    </row>
    <row r="40" spans="1:5" s="256" customFormat="1" ht="14.1" customHeight="1" x14ac:dyDescent="0.2">
      <c r="A40" s="300"/>
      <c r="B40" s="305"/>
      <c r="C40" s="388"/>
      <c r="D40" s="392"/>
      <c r="E40" s="304"/>
    </row>
    <row r="41" spans="1:5" s="256" customFormat="1" ht="14.1" customHeight="1" x14ac:dyDescent="0.2">
      <c r="A41" s="300"/>
      <c r="B41" s="296" t="s">
        <v>553</v>
      </c>
      <c r="C41" s="388" t="s">
        <v>167</v>
      </c>
      <c r="D41" s="392"/>
      <c r="E41" s="304"/>
    </row>
    <row r="42" spans="1:5" s="256" customFormat="1" ht="14.1" customHeight="1" x14ac:dyDescent="0.2">
      <c r="A42" s="300"/>
      <c r="B42" s="305"/>
      <c r="C42" s="388" t="s">
        <v>168</v>
      </c>
      <c r="D42" s="392"/>
      <c r="E42" s="304"/>
    </row>
    <row r="43" spans="1:5" s="256" customFormat="1" ht="14.1" customHeight="1" x14ac:dyDescent="0.2">
      <c r="A43" s="300"/>
      <c r="B43" s="305"/>
      <c r="C43" s="388" t="s">
        <v>169</v>
      </c>
      <c r="D43" s="392"/>
      <c r="E43" s="304"/>
    </row>
    <row r="44" spans="1:5" s="256" customFormat="1" ht="14.1" customHeight="1" x14ac:dyDescent="0.2">
      <c r="A44" s="300"/>
      <c r="B44" s="305"/>
      <c r="C44" s="388" t="s">
        <v>170</v>
      </c>
      <c r="D44" s="392"/>
      <c r="E44" s="304"/>
    </row>
    <row r="45" spans="1:5" s="256" customFormat="1" ht="14.1" customHeight="1" x14ac:dyDescent="0.2">
      <c r="A45" s="300"/>
      <c r="B45" s="305"/>
      <c r="C45" s="388" t="s">
        <v>171</v>
      </c>
      <c r="D45" s="392"/>
      <c r="E45" s="304"/>
    </row>
    <row r="46" spans="1:5" s="256" customFormat="1" ht="14.1" customHeight="1" x14ac:dyDescent="0.2">
      <c r="A46" s="308"/>
      <c r="B46" s="309"/>
      <c r="C46" s="309"/>
      <c r="D46" s="309"/>
      <c r="E46" s="310"/>
    </row>
  </sheetData>
  <sheetProtection algorithmName="SHA-512" hashValue="SRG9J/PhUJYv+IyuDAPBKLZlTXeBLS+Sq4psdao4+hfsfc4kywN/3ZfwZQOp+Zixn9xBOMd/fvU8AFURCdsLrA==" saltValue="u9StAZk04tGme4uwUojD5g==" spinCount="100000" sheet="1" objects="1" scenarios="1"/>
  <mergeCells count="6">
    <mergeCell ref="C37:D37"/>
    <mergeCell ref="B2:D2"/>
    <mergeCell ref="C4:D4"/>
    <mergeCell ref="C15:D15"/>
    <mergeCell ref="C13:D13"/>
    <mergeCell ref="C31:D31"/>
  </mergeCells>
  <phoneticPr fontId="0" type="noConversion"/>
  <printOptions horizontalCentered="1" verticalCentered="1" gridLinesSet="0"/>
  <pageMargins left="0.35433070866141736" right="0.35433070866141736" top="0.39370078740157483" bottom="0.62992125984251968" header="0.19685039370078741" footer="0.39370078740157483"/>
  <pageSetup paperSize="9" scale="90" orientation="portrait" horizontalDpi="300" verticalDpi="300" r:id="rId1"/>
  <headerFooter alignWithMargins="0">
    <oddHeader xml:space="preserve">&amp;C&amp;"Arial,Bold"Office of Local Government - 2021-22 Permissible Income Workpapers </oddHead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dimension ref="A1:K115"/>
  <sheetViews>
    <sheetView zoomScaleNormal="100" workbookViewId="0">
      <selection activeCell="D14" sqref="D14"/>
    </sheetView>
  </sheetViews>
  <sheetFormatPr defaultRowHeight="12.75" x14ac:dyDescent="0.2"/>
  <cols>
    <col min="1" max="1" width="2.140625" customWidth="1"/>
    <col min="2" max="2" width="14.42578125" customWidth="1"/>
    <col min="3" max="3" width="12.140625" customWidth="1"/>
    <col min="4" max="5" width="5.5703125" customWidth="1"/>
    <col min="6" max="6" width="15.5703125" customWidth="1"/>
    <col min="7" max="7" width="5.5703125" customWidth="1"/>
    <col min="8" max="8" width="3.42578125" customWidth="1"/>
    <col min="9" max="9" width="15.5703125" customWidth="1"/>
    <col min="10" max="10" width="5.5703125" customWidth="1"/>
    <col min="11" max="11" width="4.42578125" customWidth="1"/>
  </cols>
  <sheetData>
    <row r="1" spans="1:11" x14ac:dyDescent="0.2">
      <c r="A1" s="242"/>
      <c r="B1" s="4"/>
      <c r="C1" s="4"/>
      <c r="D1" s="4"/>
      <c r="E1" s="4"/>
      <c r="F1" s="4"/>
      <c r="G1" s="4"/>
      <c r="H1" s="4"/>
      <c r="I1" s="4"/>
      <c r="J1" s="4"/>
      <c r="K1" s="5"/>
    </row>
    <row r="2" spans="1:11" ht="20.25" customHeight="1" x14ac:dyDescent="0.25">
      <c r="A2" s="253"/>
      <c r="B2" s="3"/>
      <c r="C2" s="609" t="str">
        <f>Identification!C9</f>
        <v>Select Council Name</v>
      </c>
      <c r="D2" s="610"/>
      <c r="E2" s="610"/>
      <c r="F2" s="611"/>
      <c r="G2" s="610"/>
      <c r="H2" s="611"/>
      <c r="I2" s="607"/>
      <c r="J2" s="607"/>
      <c r="K2" s="6"/>
    </row>
    <row r="3" spans="1:11" ht="9.75" customHeight="1" x14ac:dyDescent="0.2">
      <c r="A3" s="253"/>
      <c r="B3" s="3"/>
      <c r="C3" s="3"/>
      <c r="D3" s="3"/>
      <c r="E3" s="3"/>
      <c r="F3" s="3"/>
      <c r="G3" s="3"/>
      <c r="H3" s="3"/>
      <c r="I3" s="75"/>
      <c r="J3" s="75"/>
      <c r="K3" s="6"/>
    </row>
    <row r="4" spans="1:11" s="208" customFormat="1" ht="15.75" x14ac:dyDescent="0.25">
      <c r="A4" s="212"/>
      <c r="B4" s="606" t="s">
        <v>459</v>
      </c>
      <c r="C4" s="606"/>
      <c r="D4" s="606"/>
      <c r="E4" s="606"/>
      <c r="F4" s="606"/>
      <c r="G4" s="606"/>
      <c r="H4" s="606"/>
      <c r="I4" s="606"/>
      <c r="J4" s="160"/>
      <c r="K4" s="213"/>
    </row>
    <row r="5" spans="1:11" s="192" customFormat="1" x14ac:dyDescent="0.2">
      <c r="A5" s="253"/>
      <c r="B5" s="585" t="s">
        <v>460</v>
      </c>
      <c r="C5" s="585"/>
      <c r="D5" s="585"/>
      <c r="E5" s="585"/>
      <c r="F5" s="585"/>
      <c r="G5" s="585"/>
      <c r="H5" s="585"/>
      <c r="I5" s="585"/>
      <c r="J5" s="252"/>
      <c r="K5" s="254"/>
    </row>
    <row r="6" spans="1:11" ht="15.75" x14ac:dyDescent="0.25">
      <c r="A6" s="1"/>
      <c r="B6" s="606" t="s">
        <v>461</v>
      </c>
      <c r="C6" s="606"/>
      <c r="D6" s="606"/>
      <c r="E6" s="606"/>
      <c r="F6" s="606"/>
      <c r="G6" s="606"/>
      <c r="H6" s="606"/>
      <c r="I6" s="606"/>
      <c r="J6" s="44"/>
      <c r="K6" s="6"/>
    </row>
    <row r="7" spans="1:11" x14ac:dyDescent="0.2">
      <c r="A7" s="1"/>
      <c r="B7" s="198"/>
      <c r="C7" s="9"/>
      <c r="D7" s="9"/>
      <c r="E7" s="9"/>
      <c r="F7" s="9"/>
      <c r="G7" s="9"/>
      <c r="H7" s="9"/>
      <c r="I7" s="9"/>
      <c r="J7" s="9"/>
      <c r="K7" s="6"/>
    </row>
    <row r="8" spans="1:11" x14ac:dyDescent="0.2">
      <c r="A8" s="1"/>
      <c r="B8" s="198" t="s">
        <v>838</v>
      </c>
      <c r="C8" s="9"/>
      <c r="D8" s="9"/>
      <c r="E8" s="9"/>
      <c r="F8" s="9"/>
      <c r="G8" s="9"/>
      <c r="H8" s="9"/>
      <c r="I8" s="9"/>
      <c r="J8" s="9"/>
      <c r="K8" s="6"/>
    </row>
    <row r="9" spans="1:11" ht="13.5" customHeight="1" x14ac:dyDescent="0.2">
      <c r="A9" s="1"/>
      <c r="B9" s="198"/>
      <c r="C9" s="9"/>
      <c r="D9" s="9"/>
      <c r="E9" s="9"/>
      <c r="F9" s="9"/>
      <c r="G9" s="9"/>
      <c r="H9" s="9"/>
      <c r="I9" s="9"/>
      <c r="J9" s="9"/>
      <c r="K9" s="6"/>
    </row>
    <row r="10" spans="1:11" s="97" customFormat="1" x14ac:dyDescent="0.2">
      <c r="A10" s="87"/>
      <c r="B10" s="18" t="s">
        <v>462</v>
      </c>
      <c r="C10" s="10"/>
      <c r="D10" s="10"/>
      <c r="E10" s="10"/>
      <c r="F10" s="10"/>
      <c r="G10" s="10"/>
      <c r="H10" s="10"/>
      <c r="I10" s="10"/>
      <c r="J10" s="10"/>
      <c r="K10" s="123"/>
    </row>
    <row r="11" spans="1:11" ht="9.75" customHeight="1" x14ac:dyDescent="0.2">
      <c r="A11" s="1"/>
      <c r="B11" s="3"/>
      <c r="C11" s="10"/>
      <c r="D11" s="10"/>
      <c r="E11" s="10"/>
      <c r="F11" s="10"/>
      <c r="G11" s="10"/>
      <c r="H11" s="10"/>
      <c r="I11" s="10"/>
      <c r="J11" s="10"/>
      <c r="K11" s="6"/>
    </row>
    <row r="12" spans="1:11" s="201" customFormat="1" ht="42.75" customHeight="1" x14ac:dyDescent="0.2">
      <c r="A12" s="199"/>
      <c r="B12" s="603" t="s">
        <v>683</v>
      </c>
      <c r="C12" s="603"/>
      <c r="D12" s="603"/>
      <c r="E12" s="603"/>
      <c r="F12" s="603"/>
      <c r="G12" s="603"/>
      <c r="H12" s="603"/>
      <c r="I12" s="603"/>
      <c r="J12" s="603"/>
      <c r="K12" s="200"/>
    </row>
    <row r="13" spans="1:11" ht="8.1" customHeight="1" thickBot="1" x14ac:dyDescent="0.25">
      <c r="A13" s="1"/>
      <c r="B13" s="82"/>
      <c r="C13" s="218"/>
      <c r="D13" s="218"/>
      <c r="E13" s="218"/>
      <c r="F13" s="218"/>
      <c r="G13" s="218"/>
      <c r="H13" s="218"/>
      <c r="I13" s="218"/>
      <c r="J13" s="218"/>
      <c r="K13" s="6"/>
    </row>
    <row r="14" spans="1:11" ht="27" customHeight="1" thickBot="1" x14ac:dyDescent="0.25">
      <c r="A14" s="1"/>
      <c r="B14" s="3"/>
      <c r="C14" s="218" t="s">
        <v>463</v>
      </c>
      <c r="D14" s="294"/>
      <c r="E14" s="9"/>
      <c r="F14" s="218" t="s">
        <v>464</v>
      </c>
      <c r="G14" s="293"/>
      <c r="H14" s="237"/>
      <c r="I14" s="218" t="s">
        <v>465</v>
      </c>
      <c r="J14" s="293"/>
      <c r="K14" s="6"/>
    </row>
    <row r="15" spans="1:11" ht="24.95" customHeight="1" x14ac:dyDescent="0.2">
      <c r="A15" s="1"/>
      <c r="B15" s="3"/>
      <c r="C15" s="9"/>
      <c r="D15" s="9"/>
      <c r="E15" s="9"/>
      <c r="F15" s="9"/>
      <c r="G15" s="9"/>
      <c r="H15" s="9"/>
      <c r="I15" s="9"/>
      <c r="J15" s="9"/>
      <c r="K15" s="6"/>
    </row>
    <row r="16" spans="1:11" x14ac:dyDescent="0.2">
      <c r="A16" s="1"/>
      <c r="B16" s="613" t="s">
        <v>839</v>
      </c>
      <c r="C16" s="558"/>
      <c r="D16" s="558"/>
      <c r="E16" s="9"/>
      <c r="F16" s="9"/>
      <c r="G16" s="9"/>
      <c r="H16" s="9"/>
      <c r="I16" s="9"/>
      <c r="J16" s="9"/>
      <c r="K16" s="6"/>
    </row>
    <row r="17" spans="1:11" x14ac:dyDescent="0.2">
      <c r="A17" s="1"/>
      <c r="B17" s="82"/>
      <c r="C17" s="9"/>
      <c r="D17" s="9"/>
      <c r="E17" s="9"/>
      <c r="F17" s="9"/>
      <c r="G17" s="9"/>
      <c r="H17" s="9"/>
      <c r="I17" s="9"/>
      <c r="J17" s="9"/>
      <c r="K17" s="6"/>
    </row>
    <row r="18" spans="1:11" x14ac:dyDescent="0.2">
      <c r="A18" s="1"/>
      <c r="B18" s="247" t="s">
        <v>840</v>
      </c>
      <c r="C18" s="9"/>
      <c r="D18" s="9"/>
      <c r="E18" s="9"/>
      <c r="F18" s="9"/>
      <c r="G18" s="9"/>
      <c r="H18" s="9"/>
      <c r="I18" s="9"/>
      <c r="J18" s="9"/>
      <c r="K18" s="6"/>
    </row>
    <row r="19" spans="1:11" ht="8.1" customHeight="1" thickBot="1" x14ac:dyDescent="0.25">
      <c r="A19" s="1"/>
      <c r="B19" s="82"/>
      <c r="C19" s="9"/>
      <c r="D19" s="9"/>
      <c r="E19" s="9"/>
      <c r="F19" s="9"/>
      <c r="G19" s="9"/>
      <c r="H19" s="9"/>
      <c r="I19" s="9"/>
      <c r="J19" s="9"/>
      <c r="K19" s="6"/>
    </row>
    <row r="20" spans="1:11" ht="27" customHeight="1" thickBot="1" x14ac:dyDescent="0.25">
      <c r="A20" s="1"/>
      <c r="B20" s="3"/>
      <c r="C20" s="218" t="s">
        <v>463</v>
      </c>
      <c r="D20" s="293"/>
      <c r="E20" s="9"/>
      <c r="F20" s="218" t="s">
        <v>464</v>
      </c>
      <c r="G20" s="293"/>
      <c r="H20" s="237"/>
      <c r="I20" s="218" t="s">
        <v>465</v>
      </c>
      <c r="J20" s="293"/>
      <c r="K20" s="6"/>
    </row>
    <row r="21" spans="1:11" ht="24.95" customHeight="1" x14ac:dyDescent="0.2">
      <c r="A21" s="1"/>
      <c r="B21" s="82"/>
      <c r="C21" s="9"/>
      <c r="D21" s="9"/>
      <c r="E21" s="9"/>
      <c r="F21" s="9"/>
      <c r="G21" s="9"/>
      <c r="H21" s="9"/>
      <c r="I21" s="9"/>
      <c r="J21" s="9"/>
      <c r="K21" s="6"/>
    </row>
    <row r="22" spans="1:11" ht="30" customHeight="1" x14ac:dyDescent="0.2">
      <c r="A22" s="1"/>
      <c r="B22" s="608" t="s">
        <v>466</v>
      </c>
      <c r="C22" s="608"/>
      <c r="D22" s="608"/>
      <c r="E22" s="608"/>
      <c r="F22" s="608"/>
      <c r="G22" s="608"/>
      <c r="H22" s="608"/>
      <c r="I22" s="608"/>
      <c r="J22" s="608"/>
      <c r="K22" s="6"/>
    </row>
    <row r="23" spans="1:11" ht="8.1" customHeight="1" thickBot="1" x14ac:dyDescent="0.25">
      <c r="A23" s="1"/>
      <c r="B23" s="608"/>
      <c r="C23" s="608"/>
      <c r="D23" s="608"/>
      <c r="E23" s="608"/>
      <c r="F23" s="608"/>
      <c r="G23" s="608"/>
      <c r="H23" s="608"/>
      <c r="I23" s="608"/>
      <c r="J23" s="608"/>
      <c r="K23" s="6"/>
    </row>
    <row r="24" spans="1:11" ht="27" customHeight="1" thickBot="1" x14ac:dyDescent="0.25">
      <c r="A24" s="1"/>
      <c r="B24" s="3"/>
      <c r="C24" s="218" t="s">
        <v>463</v>
      </c>
      <c r="D24" s="293"/>
      <c r="E24" s="9"/>
      <c r="F24" s="218" t="s">
        <v>464</v>
      </c>
      <c r="G24" s="293"/>
      <c r="H24" s="237"/>
      <c r="I24" s="218" t="s">
        <v>465</v>
      </c>
      <c r="J24" s="293"/>
      <c r="K24" s="6"/>
    </row>
    <row r="25" spans="1:11" ht="24.95" customHeight="1" x14ac:dyDescent="0.2">
      <c r="A25" s="1"/>
      <c r="B25" s="82"/>
      <c r="C25" s="9"/>
      <c r="D25" s="9"/>
      <c r="E25" s="9"/>
      <c r="F25" s="9"/>
      <c r="G25" s="9"/>
      <c r="H25" s="9"/>
      <c r="I25" s="9"/>
      <c r="J25" s="9"/>
      <c r="K25" s="6"/>
    </row>
    <row r="26" spans="1:11" ht="46.5" customHeight="1" x14ac:dyDescent="0.2">
      <c r="A26" s="1"/>
      <c r="B26" s="612" t="s">
        <v>467</v>
      </c>
      <c r="C26" s="612"/>
      <c r="D26" s="612"/>
      <c r="E26" s="612"/>
      <c r="F26" s="612"/>
      <c r="G26" s="612"/>
      <c r="H26" s="612"/>
      <c r="I26" s="612"/>
      <c r="J26" s="612"/>
      <c r="K26" s="6"/>
    </row>
    <row r="27" spans="1:11" ht="13.5" customHeight="1" x14ac:dyDescent="0.2">
      <c r="A27" s="1"/>
      <c r="B27" s="11"/>
      <c r="C27" s="83"/>
      <c r="D27" s="83"/>
      <c r="E27" s="83"/>
      <c r="F27" s="83"/>
      <c r="G27" s="83"/>
      <c r="H27" s="83"/>
      <c r="I27" s="83"/>
      <c r="J27" s="83"/>
      <c r="K27" s="6"/>
    </row>
    <row r="28" spans="1:11" x14ac:dyDescent="0.2">
      <c r="A28" s="1"/>
      <c r="B28" s="428" t="s">
        <v>842</v>
      </c>
      <c r="C28" s="9"/>
      <c r="D28" s="9"/>
      <c r="E28" s="9"/>
      <c r="F28" s="9"/>
      <c r="G28" s="9"/>
      <c r="H28" s="9"/>
      <c r="I28" s="9"/>
      <c r="J28" s="9"/>
      <c r="K28" s="6"/>
    </row>
    <row r="29" spans="1:11" ht="13.5" thickBot="1" x14ac:dyDescent="0.25">
      <c r="A29" s="1"/>
      <c r="B29" s="3"/>
      <c r="C29" s="9"/>
      <c r="D29" s="9"/>
      <c r="E29" s="9"/>
      <c r="F29" s="9"/>
      <c r="G29" s="9"/>
      <c r="H29" s="9"/>
      <c r="I29" s="9"/>
      <c r="J29" s="9"/>
      <c r="K29" s="6"/>
    </row>
    <row r="30" spans="1:11" ht="27" customHeight="1" thickBot="1" x14ac:dyDescent="0.25">
      <c r="A30" s="1"/>
      <c r="B30" s="3"/>
      <c r="C30" s="218" t="s">
        <v>463</v>
      </c>
      <c r="D30" s="243"/>
      <c r="E30" s="9"/>
      <c r="F30" s="218" t="s">
        <v>464</v>
      </c>
      <c r="G30" s="243"/>
      <c r="H30" s="237"/>
      <c r="I30" s="218" t="s">
        <v>465</v>
      </c>
      <c r="J30" s="243"/>
      <c r="K30" s="6"/>
    </row>
    <row r="31" spans="1:11" ht="24.95" customHeight="1" x14ac:dyDescent="0.2">
      <c r="A31" s="1"/>
      <c r="B31" s="3"/>
      <c r="C31" s="10"/>
      <c r="D31" s="10"/>
      <c r="E31" s="10"/>
      <c r="F31" s="10"/>
      <c r="G31" s="10"/>
      <c r="H31" s="10"/>
      <c r="I31" s="10"/>
      <c r="J31" s="10"/>
      <c r="K31" s="6"/>
    </row>
    <row r="32" spans="1:11" x14ac:dyDescent="0.2">
      <c r="A32" s="1"/>
      <c r="B32" s="252" t="s">
        <v>841</v>
      </c>
      <c r="C32" s="9"/>
      <c r="D32" s="9"/>
      <c r="E32" s="9"/>
      <c r="F32" s="9"/>
      <c r="G32" s="9"/>
      <c r="H32" s="9"/>
      <c r="I32" s="9"/>
      <c r="J32" s="9"/>
      <c r="K32" s="6"/>
    </row>
    <row r="33" spans="1:11" ht="12.75" customHeight="1" x14ac:dyDescent="0.2">
      <c r="A33" s="1"/>
      <c r="B33" s="3"/>
      <c r="C33" s="602" t="s">
        <v>468</v>
      </c>
      <c r="D33" s="602"/>
      <c r="E33" s="9"/>
      <c r="F33" s="9"/>
      <c r="G33" s="9"/>
      <c r="H33" s="9"/>
      <c r="I33" s="9"/>
      <c r="J33" s="9"/>
      <c r="K33" s="6"/>
    </row>
    <row r="34" spans="1:11" ht="15.75" x14ac:dyDescent="0.25">
      <c r="A34" s="1"/>
      <c r="B34" s="203" t="s">
        <v>469</v>
      </c>
      <c r="C34" s="580" t="s">
        <v>470</v>
      </c>
      <c r="D34" s="580"/>
      <c r="E34" s="580"/>
      <c r="F34" s="9"/>
      <c r="G34" s="9"/>
      <c r="H34" s="9"/>
      <c r="I34" s="9"/>
      <c r="J34" s="9"/>
      <c r="K34" s="6"/>
    </row>
    <row r="35" spans="1:11" ht="9" customHeight="1" thickBot="1" x14ac:dyDescent="0.3">
      <c r="A35" s="1"/>
      <c r="B35" s="205"/>
      <c r="C35" s="260"/>
      <c r="D35" s="260"/>
      <c r="E35" s="260"/>
      <c r="F35" s="260"/>
      <c r="G35" s="260"/>
      <c r="H35" s="260"/>
      <c r="I35" s="260"/>
      <c r="J35" s="260"/>
      <c r="K35" s="6"/>
    </row>
    <row r="36" spans="1:11" ht="27" customHeight="1" thickBot="1" x14ac:dyDescent="0.25">
      <c r="A36" s="1"/>
      <c r="B36" s="3"/>
      <c r="C36" s="218" t="s">
        <v>463</v>
      </c>
      <c r="D36" s="243"/>
      <c r="E36" s="9"/>
      <c r="F36" s="218" t="s">
        <v>464</v>
      </c>
      <c r="G36" s="243"/>
      <c r="H36" s="237"/>
      <c r="I36" s="218" t="s">
        <v>465</v>
      </c>
      <c r="J36" s="243"/>
      <c r="K36" s="6"/>
    </row>
    <row r="37" spans="1:11" ht="24.95" customHeight="1" x14ac:dyDescent="0.2">
      <c r="A37" s="1"/>
      <c r="B37" s="3"/>
      <c r="C37" s="218"/>
      <c r="D37" s="9"/>
      <c r="E37" s="9"/>
      <c r="F37" s="218"/>
      <c r="G37" s="9"/>
      <c r="H37" s="237"/>
      <c r="I37" s="218"/>
      <c r="J37" s="202"/>
      <c r="K37" s="6"/>
    </row>
    <row r="38" spans="1:11" ht="15.75" customHeight="1" x14ac:dyDescent="0.2">
      <c r="A38" s="1"/>
      <c r="B38" s="206" t="s">
        <v>469</v>
      </c>
      <c r="C38" s="580" t="s">
        <v>471</v>
      </c>
      <c r="D38" s="580"/>
      <c r="E38" s="580"/>
      <c r="F38" s="580"/>
      <c r="G38" s="580"/>
      <c r="H38" s="580"/>
      <c r="I38" s="580"/>
      <c r="J38" s="580"/>
      <c r="K38" s="6"/>
    </row>
    <row r="39" spans="1:11" ht="9" customHeight="1" thickBot="1" x14ac:dyDescent="0.3">
      <c r="A39" s="1"/>
      <c r="B39" s="205"/>
      <c r="C39" s="260"/>
      <c r="D39" s="260"/>
      <c r="E39" s="260"/>
      <c r="F39" s="260"/>
      <c r="G39" s="260"/>
      <c r="H39" s="260"/>
      <c r="I39" s="260"/>
      <c r="J39" s="260"/>
      <c r="K39" s="6"/>
    </row>
    <row r="40" spans="1:11" ht="27" customHeight="1" thickBot="1" x14ac:dyDescent="0.25">
      <c r="A40" s="1"/>
      <c r="B40" s="3"/>
      <c r="C40" s="218" t="s">
        <v>463</v>
      </c>
      <c r="D40" s="243"/>
      <c r="E40" s="9"/>
      <c r="F40" s="218" t="s">
        <v>464</v>
      </c>
      <c r="G40" s="243"/>
      <c r="H40" s="237"/>
      <c r="I40" s="218" t="s">
        <v>465</v>
      </c>
      <c r="J40" s="243"/>
      <c r="K40" s="6"/>
    </row>
    <row r="41" spans="1:11" ht="20.100000000000001" customHeight="1" x14ac:dyDescent="0.25">
      <c r="A41" s="2"/>
      <c r="B41" s="238"/>
      <c r="C41" s="350"/>
      <c r="D41" s="350"/>
      <c r="E41" s="178"/>
      <c r="F41" s="178"/>
      <c r="G41" s="178"/>
      <c r="H41" s="178"/>
      <c r="I41" s="178"/>
      <c r="J41" s="178"/>
      <c r="K41" s="8"/>
    </row>
    <row r="42" spans="1:11" ht="16.5" customHeight="1" x14ac:dyDescent="0.25">
      <c r="A42" s="25"/>
      <c r="B42" s="239"/>
      <c r="C42" s="351"/>
      <c r="D42" s="351"/>
      <c r="E42" s="231"/>
      <c r="F42" s="231"/>
      <c r="G42" s="231"/>
      <c r="H42" s="231"/>
      <c r="I42" s="231"/>
      <c r="J42" s="231"/>
      <c r="K42" s="5"/>
    </row>
    <row r="43" spans="1:11" ht="16.5" customHeight="1" x14ac:dyDescent="0.25">
      <c r="A43" s="1"/>
      <c r="B43" s="203" t="s">
        <v>469</v>
      </c>
      <c r="C43" s="580" t="s">
        <v>472</v>
      </c>
      <c r="D43" s="580"/>
      <c r="E43" s="580"/>
      <c r="F43" s="580"/>
      <c r="G43" s="204"/>
      <c r="H43" s="204"/>
      <c r="I43" s="204"/>
      <c r="J43" s="204"/>
      <c r="K43" s="6"/>
    </row>
    <row r="44" spans="1:11" ht="9" customHeight="1" thickBot="1" x14ac:dyDescent="0.3">
      <c r="A44" s="1"/>
      <c r="B44" s="203"/>
      <c r="C44" s="19"/>
      <c r="D44" s="19"/>
      <c r="E44" s="204"/>
      <c r="F44" s="204"/>
      <c r="G44" s="204"/>
      <c r="H44" s="204"/>
      <c r="I44" s="204"/>
      <c r="J44" s="204"/>
      <c r="K44" s="6"/>
    </row>
    <row r="45" spans="1:11" ht="27" customHeight="1" thickBot="1" x14ac:dyDescent="0.25">
      <c r="A45" s="1"/>
      <c r="B45" s="3"/>
      <c r="C45" s="218" t="s">
        <v>463</v>
      </c>
      <c r="D45" s="243"/>
      <c r="E45" s="9"/>
      <c r="F45" s="218" t="s">
        <v>464</v>
      </c>
      <c r="G45" s="243"/>
      <c r="H45" s="237"/>
      <c r="I45" s="218" t="s">
        <v>465</v>
      </c>
      <c r="J45" s="243"/>
      <c r="K45" s="6"/>
    </row>
    <row r="46" spans="1:11" ht="20.100000000000001" customHeight="1" x14ac:dyDescent="0.25">
      <c r="A46" s="1"/>
      <c r="B46" s="203"/>
      <c r="C46" s="331"/>
      <c r="D46" s="331"/>
      <c r="E46" s="9"/>
      <c r="F46" s="9"/>
      <c r="G46" s="9"/>
      <c r="H46" s="9"/>
      <c r="I46" s="9"/>
      <c r="J46" s="9"/>
      <c r="K46" s="6"/>
    </row>
    <row r="47" spans="1:11" ht="15.75" customHeight="1" x14ac:dyDescent="0.25">
      <c r="A47" s="1"/>
      <c r="B47" s="203" t="s">
        <v>469</v>
      </c>
      <c r="C47" s="580" t="s">
        <v>473</v>
      </c>
      <c r="D47" s="580"/>
      <c r="E47" s="580"/>
      <c r="F47" s="580"/>
      <c r="G47" s="10"/>
      <c r="H47" s="10"/>
      <c r="I47" s="10"/>
      <c r="J47" s="10"/>
      <c r="K47" s="6"/>
    </row>
    <row r="48" spans="1:11" ht="9" customHeight="1" thickBot="1" x14ac:dyDescent="0.25">
      <c r="A48" s="1"/>
      <c r="B48" s="3"/>
      <c r="C48" s="9"/>
      <c r="D48" s="9"/>
      <c r="E48" s="9"/>
      <c r="F48" s="9"/>
      <c r="G48" s="9"/>
      <c r="H48" s="9"/>
      <c r="I48" s="9"/>
      <c r="J48" s="9"/>
      <c r="K48" s="6"/>
    </row>
    <row r="49" spans="1:11" ht="27" customHeight="1" thickBot="1" x14ac:dyDescent="0.25">
      <c r="A49" s="1"/>
      <c r="B49" s="3"/>
      <c r="C49" s="218" t="s">
        <v>463</v>
      </c>
      <c r="D49" s="243"/>
      <c r="E49" s="9"/>
      <c r="F49" s="218" t="s">
        <v>464</v>
      </c>
      <c r="G49" s="243"/>
      <c r="H49" s="237"/>
      <c r="I49" s="218" t="s">
        <v>465</v>
      </c>
      <c r="J49" s="243"/>
      <c r="K49" s="6"/>
    </row>
    <row r="50" spans="1:11" ht="20.100000000000001" customHeight="1" x14ac:dyDescent="0.2">
      <c r="A50" s="1"/>
      <c r="B50" s="3"/>
      <c r="C50" s="9"/>
      <c r="D50" s="9"/>
      <c r="E50" s="9"/>
      <c r="F50" s="9"/>
      <c r="G50" s="9"/>
      <c r="H50" s="9"/>
      <c r="I50" s="9"/>
      <c r="J50" s="9"/>
      <c r="K50" s="6"/>
    </row>
    <row r="51" spans="1:11" ht="30" customHeight="1" x14ac:dyDescent="0.2">
      <c r="A51" s="1"/>
      <c r="B51" s="605" t="s">
        <v>474</v>
      </c>
      <c r="C51" s="605"/>
      <c r="D51" s="605"/>
      <c r="E51" s="605"/>
      <c r="F51" s="605"/>
      <c r="G51" s="605"/>
      <c r="H51" s="605"/>
      <c r="I51" s="605"/>
      <c r="J51" s="605"/>
      <c r="K51" s="6"/>
    </row>
    <row r="52" spans="1:11" ht="13.5" thickBot="1" x14ac:dyDescent="0.25">
      <c r="A52" s="1"/>
      <c r="B52" s="3"/>
      <c r="C52" s="9"/>
      <c r="D52" s="9"/>
      <c r="E52" s="9"/>
      <c r="F52" s="9"/>
      <c r="G52" s="9"/>
      <c r="H52" s="9"/>
      <c r="I52" s="9"/>
      <c r="J52" s="9"/>
      <c r="K52" s="6"/>
    </row>
    <row r="53" spans="1:11" ht="27" customHeight="1" thickBot="1" x14ac:dyDescent="0.25">
      <c r="A53" s="1"/>
      <c r="B53" s="3"/>
      <c r="C53" s="218" t="s">
        <v>463</v>
      </c>
      <c r="D53" s="243"/>
      <c r="E53" s="9"/>
      <c r="F53" s="218" t="s">
        <v>464</v>
      </c>
      <c r="G53" s="243"/>
      <c r="H53" s="237"/>
      <c r="I53" s="218" t="s">
        <v>465</v>
      </c>
      <c r="J53" s="243"/>
      <c r="K53" s="6"/>
    </row>
    <row r="54" spans="1:11" ht="24.95" customHeight="1" x14ac:dyDescent="0.2">
      <c r="A54" s="1"/>
      <c r="B54" s="3"/>
      <c r="C54" s="9"/>
      <c r="D54" s="9"/>
      <c r="E54" s="9"/>
      <c r="F54" s="9"/>
      <c r="G54" s="9"/>
      <c r="H54" s="9"/>
      <c r="I54" s="9"/>
      <c r="J54" s="9"/>
      <c r="K54" s="6"/>
    </row>
    <row r="55" spans="1:11" x14ac:dyDescent="0.2">
      <c r="A55" s="1"/>
      <c r="B55" s="18" t="s">
        <v>684</v>
      </c>
      <c r="C55" s="9"/>
      <c r="D55" s="9"/>
      <c r="E55" s="9"/>
      <c r="F55" s="9"/>
      <c r="G55" s="9"/>
      <c r="H55" s="9"/>
      <c r="I55" s="9"/>
      <c r="J55" s="9"/>
      <c r="K55" s="6"/>
    </row>
    <row r="56" spans="1:11" x14ac:dyDescent="0.2">
      <c r="A56" s="1"/>
      <c r="B56" s="3"/>
      <c r="C56" s="9"/>
      <c r="D56" s="9"/>
      <c r="E56" s="9"/>
      <c r="F56" s="9"/>
      <c r="G56" s="9"/>
      <c r="H56" s="9"/>
      <c r="I56" s="9"/>
      <c r="J56" s="9"/>
      <c r="K56" s="6"/>
    </row>
    <row r="57" spans="1:11" ht="43.5" customHeight="1" x14ac:dyDescent="0.2">
      <c r="A57" s="1"/>
      <c r="B57" s="602" t="s">
        <v>475</v>
      </c>
      <c r="C57" s="602"/>
      <c r="D57" s="602"/>
      <c r="E57" s="602"/>
      <c r="F57" s="602"/>
      <c r="G57" s="602"/>
      <c r="H57" s="602"/>
      <c r="I57" s="602"/>
      <c r="J57" s="602"/>
      <c r="K57" s="6"/>
    </row>
    <row r="58" spans="1:11" x14ac:dyDescent="0.2">
      <c r="A58" s="1"/>
      <c r="B58" s="3"/>
      <c r="C58" s="9"/>
      <c r="D58" s="9"/>
      <c r="E58" s="9"/>
      <c r="F58" s="9"/>
      <c r="G58" s="9"/>
      <c r="H58" s="9"/>
      <c r="I58" s="9"/>
      <c r="J58" s="9"/>
      <c r="K58" s="6"/>
    </row>
    <row r="59" spans="1:11" x14ac:dyDescent="0.2">
      <c r="A59" s="1"/>
      <c r="B59" s="252" t="s">
        <v>476</v>
      </c>
      <c r="C59" s="9"/>
      <c r="D59" s="9"/>
      <c r="E59" s="9"/>
      <c r="F59" s="9"/>
      <c r="G59" s="9"/>
      <c r="H59" s="9"/>
      <c r="I59" s="9"/>
      <c r="J59" s="9"/>
      <c r="K59" s="6"/>
    </row>
    <row r="60" spans="1:11" ht="13.5" thickBot="1" x14ac:dyDescent="0.25">
      <c r="A60" s="1"/>
      <c r="B60" s="3"/>
      <c r="C60" s="9"/>
      <c r="D60" s="9"/>
      <c r="E60" s="9"/>
      <c r="F60" s="9"/>
      <c r="G60" s="9"/>
      <c r="H60" s="9"/>
      <c r="I60" s="9"/>
      <c r="J60" s="9"/>
      <c r="K60" s="6"/>
    </row>
    <row r="61" spans="1:11" ht="27" customHeight="1" thickBot="1" x14ac:dyDescent="0.25">
      <c r="A61" s="1"/>
      <c r="B61" s="3"/>
      <c r="C61" s="218" t="s">
        <v>463</v>
      </c>
      <c r="D61" s="243"/>
      <c r="E61" s="9"/>
      <c r="F61" s="218" t="s">
        <v>464</v>
      </c>
      <c r="G61" s="243"/>
      <c r="H61" s="237"/>
      <c r="I61" s="218" t="s">
        <v>465</v>
      </c>
      <c r="J61" s="243"/>
      <c r="K61" s="6"/>
    </row>
    <row r="62" spans="1:11" ht="24.95" customHeight="1" x14ac:dyDescent="0.2">
      <c r="A62" s="1"/>
      <c r="B62" s="3"/>
      <c r="C62" s="9"/>
      <c r="D62" s="9"/>
      <c r="E62" s="9"/>
      <c r="F62" s="9"/>
      <c r="G62" s="9"/>
      <c r="H62" s="9"/>
      <c r="I62" s="9"/>
      <c r="J62" s="9"/>
      <c r="K62" s="6"/>
    </row>
    <row r="63" spans="1:11" ht="41.25" customHeight="1" x14ac:dyDescent="0.2">
      <c r="A63" s="1"/>
      <c r="B63" s="206" t="s">
        <v>469</v>
      </c>
      <c r="C63" s="580" t="s">
        <v>477</v>
      </c>
      <c r="D63" s="580"/>
      <c r="E63" s="580"/>
      <c r="F63" s="580"/>
      <c r="G63" s="580"/>
      <c r="H63" s="580"/>
      <c r="I63" s="580"/>
      <c r="J63" s="580"/>
      <c r="K63" s="6"/>
    </row>
    <row r="64" spans="1:11" ht="9" customHeight="1" thickBot="1" x14ac:dyDescent="0.3">
      <c r="A64" s="1"/>
      <c r="B64" s="205"/>
      <c r="C64" s="260"/>
      <c r="D64" s="260"/>
      <c r="E64" s="260"/>
      <c r="F64" s="260"/>
      <c r="G64" s="260"/>
      <c r="H64" s="260"/>
      <c r="I64" s="260"/>
      <c r="J64" s="260"/>
      <c r="K64" s="6"/>
    </row>
    <row r="65" spans="1:11" ht="27" customHeight="1" thickBot="1" x14ac:dyDescent="0.25">
      <c r="A65" s="1"/>
      <c r="B65" s="3"/>
      <c r="C65" s="218" t="s">
        <v>463</v>
      </c>
      <c r="D65" s="243"/>
      <c r="E65" s="9"/>
      <c r="F65" s="218" t="s">
        <v>464</v>
      </c>
      <c r="G65" s="243"/>
      <c r="H65" s="237"/>
      <c r="I65" s="218" t="s">
        <v>465</v>
      </c>
      <c r="J65" s="243"/>
      <c r="K65" s="6"/>
    </row>
    <row r="66" spans="1:11" ht="27" customHeight="1" x14ac:dyDescent="0.2">
      <c r="A66" s="1"/>
      <c r="B66" s="3"/>
      <c r="C66" s="218"/>
      <c r="D66" s="9"/>
      <c r="E66" s="9"/>
      <c r="F66" s="218"/>
      <c r="G66" s="9"/>
      <c r="H66" s="237"/>
      <c r="I66" s="218"/>
      <c r="J66" s="202"/>
      <c r="K66" s="6"/>
    </row>
    <row r="67" spans="1:11" ht="30" customHeight="1" x14ac:dyDescent="0.2">
      <c r="A67" s="1"/>
      <c r="B67" s="3"/>
      <c r="C67" s="603" t="s">
        <v>478</v>
      </c>
      <c r="D67" s="603"/>
      <c r="E67" s="603"/>
      <c r="F67" s="603"/>
      <c r="G67" s="603"/>
      <c r="H67" s="603"/>
      <c r="I67" s="603"/>
      <c r="J67" s="603"/>
      <c r="K67" s="6"/>
    </row>
    <row r="68" spans="1:11" ht="12" customHeight="1" x14ac:dyDescent="0.2">
      <c r="A68" s="1"/>
      <c r="B68" s="3"/>
      <c r="C68" s="218"/>
      <c r="D68" s="9"/>
      <c r="E68" s="9"/>
      <c r="F68" s="218"/>
      <c r="G68" s="9"/>
      <c r="H68" s="237"/>
      <c r="I68" s="218"/>
      <c r="J68" s="202"/>
      <c r="K68" s="6"/>
    </row>
    <row r="69" spans="1:11" ht="16.5" customHeight="1" x14ac:dyDescent="0.25">
      <c r="A69" s="1"/>
      <c r="B69" s="203" t="s">
        <v>469</v>
      </c>
      <c r="C69" s="19" t="s">
        <v>479</v>
      </c>
      <c r="D69" s="19"/>
      <c r="E69" s="204"/>
      <c r="F69" s="204"/>
      <c r="G69" s="204"/>
      <c r="H69" s="204"/>
      <c r="I69" s="204"/>
      <c r="J69" s="204"/>
      <c r="K69" s="6"/>
    </row>
    <row r="70" spans="1:11" ht="9" customHeight="1" thickBot="1" x14ac:dyDescent="0.3">
      <c r="A70" s="1"/>
      <c r="B70" s="203"/>
      <c r="C70" s="19"/>
      <c r="D70" s="19"/>
      <c r="E70" s="204"/>
      <c r="F70" s="204"/>
      <c r="G70" s="204"/>
      <c r="H70" s="204"/>
      <c r="I70" s="204"/>
      <c r="J70" s="204"/>
      <c r="K70" s="6"/>
    </row>
    <row r="71" spans="1:11" ht="27" customHeight="1" thickBot="1" x14ac:dyDescent="0.25">
      <c r="A71" s="1"/>
      <c r="B71" s="3"/>
      <c r="C71" s="218" t="s">
        <v>463</v>
      </c>
      <c r="D71" s="243"/>
      <c r="E71" s="9"/>
      <c r="F71" s="218" t="s">
        <v>464</v>
      </c>
      <c r="G71" s="243"/>
      <c r="H71" s="237"/>
      <c r="I71" s="218" t="s">
        <v>465</v>
      </c>
      <c r="J71" s="243"/>
      <c r="K71" s="6"/>
    </row>
    <row r="72" spans="1:11" ht="24.95" customHeight="1" x14ac:dyDescent="0.25">
      <c r="A72" s="1"/>
      <c r="B72" s="203"/>
      <c r="C72" s="331"/>
      <c r="D72" s="331"/>
      <c r="E72" s="9"/>
      <c r="F72" s="9"/>
      <c r="G72" s="9"/>
      <c r="H72" s="9"/>
      <c r="I72" s="9"/>
      <c r="J72" s="9"/>
      <c r="K72" s="6"/>
    </row>
    <row r="73" spans="1:11" ht="27.75" customHeight="1" x14ac:dyDescent="0.2">
      <c r="A73" s="1"/>
      <c r="B73" s="207" t="s">
        <v>469</v>
      </c>
      <c r="C73" s="580" t="s">
        <v>480</v>
      </c>
      <c r="D73" s="580"/>
      <c r="E73" s="580"/>
      <c r="F73" s="580"/>
      <c r="G73" s="580"/>
      <c r="H73" s="580"/>
      <c r="I73" s="580"/>
      <c r="J73" s="580"/>
      <c r="K73" s="6"/>
    </row>
    <row r="74" spans="1:11" ht="9" customHeight="1" thickBot="1" x14ac:dyDescent="0.25">
      <c r="A74" s="1"/>
      <c r="B74" s="3"/>
      <c r="C74" s="9"/>
      <c r="D74" s="9"/>
      <c r="E74" s="9"/>
      <c r="F74" s="9"/>
      <c r="G74" s="9"/>
      <c r="H74" s="9"/>
      <c r="I74" s="9"/>
      <c r="J74" s="9"/>
      <c r="K74" s="6"/>
    </row>
    <row r="75" spans="1:11" ht="27" customHeight="1" thickBot="1" x14ac:dyDescent="0.25">
      <c r="A75" s="1"/>
      <c r="B75" s="3"/>
      <c r="C75" s="218" t="s">
        <v>463</v>
      </c>
      <c r="D75" s="243"/>
      <c r="E75" s="9"/>
      <c r="F75" s="218" t="s">
        <v>464</v>
      </c>
      <c r="G75" s="243"/>
      <c r="H75" s="237"/>
      <c r="I75" s="218" t="s">
        <v>465</v>
      </c>
      <c r="J75" s="243"/>
      <c r="K75" s="6"/>
    </row>
    <row r="76" spans="1:11" ht="16.5" customHeight="1" x14ac:dyDescent="0.2">
      <c r="A76" s="2"/>
      <c r="B76" s="7"/>
      <c r="C76" s="178"/>
      <c r="D76" s="178"/>
      <c r="E76" s="178"/>
      <c r="F76" s="178"/>
      <c r="G76" s="178"/>
      <c r="H76" s="178"/>
      <c r="I76" s="178"/>
      <c r="J76" s="178"/>
      <c r="K76" s="8"/>
    </row>
    <row r="77" spans="1:11" ht="12.75" customHeight="1" x14ac:dyDescent="0.2">
      <c r="A77" s="25"/>
      <c r="B77" s="4"/>
      <c r="C77" s="215"/>
      <c r="D77" s="215"/>
      <c r="E77" s="215"/>
      <c r="F77" s="215"/>
      <c r="G77" s="215"/>
      <c r="H77" s="215"/>
      <c r="I77" s="215"/>
      <c r="J77" s="215"/>
      <c r="K77" s="5"/>
    </row>
    <row r="78" spans="1:11" ht="30" customHeight="1" x14ac:dyDescent="0.2">
      <c r="A78" s="1"/>
      <c r="B78" s="605" t="s">
        <v>474</v>
      </c>
      <c r="C78" s="605"/>
      <c r="D78" s="605"/>
      <c r="E78" s="605"/>
      <c r="F78" s="605"/>
      <c r="G78" s="605"/>
      <c r="H78" s="605"/>
      <c r="I78" s="605"/>
      <c r="J78" s="605"/>
      <c r="K78" s="6"/>
    </row>
    <row r="79" spans="1:11" ht="13.5" thickBot="1" x14ac:dyDescent="0.25">
      <c r="A79" s="1"/>
      <c r="B79" s="3"/>
      <c r="C79" s="9"/>
      <c r="D79" s="9"/>
      <c r="E79" s="9"/>
      <c r="F79" s="9"/>
      <c r="G79" s="9"/>
      <c r="H79" s="9"/>
      <c r="I79" s="9"/>
      <c r="J79" s="9"/>
      <c r="K79" s="6"/>
    </row>
    <row r="80" spans="1:11" ht="27" customHeight="1" thickBot="1" x14ac:dyDescent="0.25">
      <c r="A80" s="1"/>
      <c r="B80" s="3"/>
      <c r="C80" s="218" t="s">
        <v>463</v>
      </c>
      <c r="D80" s="243"/>
      <c r="E80" s="9"/>
      <c r="F80" s="218" t="s">
        <v>464</v>
      </c>
      <c r="G80" s="243"/>
      <c r="H80" s="237"/>
      <c r="I80" s="218" t="s">
        <v>465</v>
      </c>
      <c r="J80" s="243"/>
      <c r="K80" s="6"/>
    </row>
    <row r="81" spans="1:11" ht="16.5" customHeight="1" x14ac:dyDescent="0.2">
      <c r="A81" s="1"/>
      <c r="B81" s="3"/>
      <c r="C81" s="9"/>
      <c r="D81" s="9"/>
      <c r="E81" s="9"/>
      <c r="F81" s="9"/>
      <c r="G81" s="9"/>
      <c r="H81" s="9"/>
      <c r="I81" s="9"/>
      <c r="J81" s="9"/>
      <c r="K81" s="6"/>
    </row>
    <row r="82" spans="1:11" ht="27.75" customHeight="1" x14ac:dyDescent="0.2">
      <c r="A82" s="1"/>
      <c r="B82" s="603" t="s">
        <v>481</v>
      </c>
      <c r="C82" s="603"/>
      <c r="D82" s="603"/>
      <c r="E82" s="603"/>
      <c r="F82" s="603"/>
      <c r="G82" s="603"/>
      <c r="H82" s="603"/>
      <c r="I82" s="603"/>
      <c r="J82" s="603"/>
      <c r="K82" s="6"/>
    </row>
    <row r="83" spans="1:11" ht="9" customHeight="1" thickBot="1" x14ac:dyDescent="0.25">
      <c r="A83" s="1"/>
      <c r="B83" s="3"/>
      <c r="C83" s="9"/>
      <c r="D83" s="9"/>
      <c r="E83" s="9"/>
      <c r="F83" s="9"/>
      <c r="G83" s="9"/>
      <c r="H83" s="9"/>
      <c r="I83" s="9"/>
      <c r="J83" s="9"/>
      <c r="K83" s="6"/>
    </row>
    <row r="84" spans="1:11" ht="27" customHeight="1" thickBot="1" x14ac:dyDescent="0.25">
      <c r="A84" s="1"/>
      <c r="B84" s="3"/>
      <c r="C84" s="218" t="s">
        <v>463</v>
      </c>
      <c r="D84" s="243"/>
      <c r="E84" s="9"/>
      <c r="F84" s="218" t="s">
        <v>464</v>
      </c>
      <c r="G84" s="243"/>
      <c r="H84" s="237"/>
      <c r="I84" s="218" t="s">
        <v>465</v>
      </c>
      <c r="J84" s="243"/>
      <c r="K84" s="6"/>
    </row>
    <row r="85" spans="1:11" ht="12" customHeight="1" x14ac:dyDescent="0.2">
      <c r="A85" s="1"/>
      <c r="B85" s="3"/>
      <c r="C85" s="3"/>
      <c r="D85" s="3"/>
      <c r="E85" s="3"/>
      <c r="F85" s="3"/>
      <c r="G85" s="3"/>
      <c r="H85" s="3"/>
      <c r="I85" s="3"/>
      <c r="J85" s="3"/>
      <c r="K85" s="6"/>
    </row>
    <row r="86" spans="1:11" ht="30.75" customHeight="1" x14ac:dyDescent="0.2">
      <c r="A86" s="1"/>
      <c r="B86" s="603" t="s">
        <v>482</v>
      </c>
      <c r="C86" s="603"/>
      <c r="D86" s="603"/>
      <c r="E86" s="603"/>
      <c r="F86" s="603"/>
      <c r="G86" s="603"/>
      <c r="H86" s="603"/>
      <c r="I86" s="603"/>
      <c r="J86" s="603"/>
      <c r="K86" s="6"/>
    </row>
    <row r="87" spans="1:11" ht="9" customHeight="1" thickBot="1" x14ac:dyDescent="0.25">
      <c r="A87" s="1"/>
      <c r="B87" s="3"/>
      <c r="C87" s="9"/>
      <c r="D87" s="9"/>
      <c r="E87" s="9"/>
      <c r="F87" s="9"/>
      <c r="G87" s="9"/>
      <c r="H87" s="9"/>
      <c r="I87" s="9"/>
      <c r="J87" s="9"/>
      <c r="K87" s="6"/>
    </row>
    <row r="88" spans="1:11" ht="27" customHeight="1" thickBot="1" x14ac:dyDescent="0.25">
      <c r="A88" s="1"/>
      <c r="B88" s="3"/>
      <c r="C88" s="218" t="s">
        <v>463</v>
      </c>
      <c r="D88" s="243"/>
      <c r="E88" s="9"/>
      <c r="F88" s="218" t="s">
        <v>464</v>
      </c>
      <c r="G88" s="243"/>
      <c r="H88" s="237"/>
      <c r="I88" s="218" t="s">
        <v>465</v>
      </c>
      <c r="J88" s="243"/>
      <c r="K88" s="6"/>
    </row>
    <row r="89" spans="1:11" ht="19.5" customHeight="1" x14ac:dyDescent="0.2">
      <c r="A89" s="1"/>
      <c r="B89" s="3"/>
      <c r="C89" s="3"/>
      <c r="D89" s="3"/>
      <c r="E89" s="3"/>
      <c r="F89" s="3"/>
      <c r="G89" s="3"/>
      <c r="H89" s="3"/>
      <c r="I89" s="3"/>
      <c r="J89" s="3"/>
      <c r="K89" s="6"/>
    </row>
    <row r="90" spans="1:11" ht="39.75" customHeight="1" x14ac:dyDescent="0.2">
      <c r="A90" s="1"/>
      <c r="B90" s="603" t="s">
        <v>843</v>
      </c>
      <c r="C90" s="603"/>
      <c r="D90" s="603"/>
      <c r="E90" s="603"/>
      <c r="F90" s="603"/>
      <c r="G90" s="603"/>
      <c r="H90" s="603"/>
      <c r="I90" s="603"/>
      <c r="J90" s="603"/>
      <c r="K90" s="6"/>
    </row>
    <row r="91" spans="1:11" ht="13.5" customHeight="1" x14ac:dyDescent="0.2">
      <c r="A91" s="1"/>
      <c r="B91" s="331"/>
      <c r="C91" s="331"/>
      <c r="D91" s="331"/>
      <c r="E91" s="331"/>
      <c r="F91" s="331"/>
      <c r="G91" s="331"/>
      <c r="H91" s="331"/>
      <c r="I91" s="331"/>
      <c r="J91" s="331"/>
      <c r="K91" s="6"/>
    </row>
    <row r="92" spans="1:11" ht="66" customHeight="1" x14ac:dyDescent="0.2">
      <c r="A92" s="1"/>
      <c r="B92" s="580" t="s">
        <v>483</v>
      </c>
      <c r="C92" s="580"/>
      <c r="D92" s="580"/>
      <c r="E92" s="580"/>
      <c r="F92" s="580"/>
      <c r="G92" s="580"/>
      <c r="H92" s="580"/>
      <c r="I92" s="580"/>
      <c r="J92" s="580"/>
      <c r="K92" s="6"/>
    </row>
    <row r="93" spans="1:11" x14ac:dyDescent="0.2">
      <c r="A93" s="1"/>
      <c r="B93" s="603"/>
      <c r="C93" s="603"/>
      <c r="D93" s="603"/>
      <c r="E93" s="603"/>
      <c r="F93" s="603"/>
      <c r="G93" s="603"/>
      <c r="H93" s="603"/>
      <c r="I93" s="603"/>
      <c r="J93" s="603"/>
      <c r="K93" s="6"/>
    </row>
    <row r="94" spans="1:11" x14ac:dyDescent="0.2">
      <c r="A94" s="1"/>
      <c r="B94" s="580" t="s">
        <v>685</v>
      </c>
      <c r="C94" s="580"/>
      <c r="D94" s="580"/>
      <c r="E94" s="580"/>
      <c r="F94" s="580"/>
      <c r="G94" s="580"/>
      <c r="H94" s="580"/>
      <c r="I94" s="580"/>
      <c r="J94" s="580"/>
      <c r="K94" s="6"/>
    </row>
    <row r="95" spans="1:11" x14ac:dyDescent="0.2">
      <c r="A95" s="1"/>
      <c r="B95" s="603"/>
      <c r="C95" s="603"/>
      <c r="D95" s="603"/>
      <c r="E95" s="603"/>
      <c r="F95" s="603"/>
      <c r="G95" s="603"/>
      <c r="H95" s="603"/>
      <c r="I95" s="603"/>
      <c r="J95" s="603"/>
      <c r="K95" s="6"/>
    </row>
    <row r="96" spans="1:11" ht="26.25" customHeight="1" x14ac:dyDescent="0.2">
      <c r="A96" s="1"/>
      <c r="B96" s="602" t="s">
        <v>484</v>
      </c>
      <c r="C96" s="602"/>
      <c r="D96" s="602"/>
      <c r="E96" s="602"/>
      <c r="F96" s="602"/>
      <c r="G96" s="602"/>
      <c r="H96" s="602"/>
      <c r="I96" s="602"/>
      <c r="J96" s="602"/>
      <c r="K96" s="6"/>
    </row>
    <row r="97" spans="1:11" ht="14.25" customHeight="1" x14ac:dyDescent="0.2">
      <c r="A97" s="1"/>
      <c r="B97" s="3"/>
      <c r="C97" s="9"/>
      <c r="D97" s="9"/>
      <c r="E97" s="9"/>
      <c r="F97" s="9"/>
      <c r="G97" s="9"/>
      <c r="H97" s="9"/>
      <c r="I97" s="9"/>
      <c r="J97" s="9"/>
      <c r="K97" s="6"/>
    </row>
    <row r="98" spans="1:11" ht="29.25" customHeight="1" x14ac:dyDescent="0.2">
      <c r="A98" s="1"/>
      <c r="B98" s="602" t="s">
        <v>752</v>
      </c>
      <c r="C98" s="602"/>
      <c r="D98" s="602"/>
      <c r="E98" s="602"/>
      <c r="F98" s="602"/>
      <c r="G98" s="602"/>
      <c r="H98" s="602"/>
      <c r="I98" s="602"/>
      <c r="J98" s="602"/>
      <c r="K98" s="6"/>
    </row>
    <row r="99" spans="1:11" x14ac:dyDescent="0.2">
      <c r="A99" s="1"/>
      <c r="B99" s="266"/>
      <c r="C99" s="266"/>
      <c r="D99" s="266"/>
      <c r="E99" s="266"/>
      <c r="F99" s="266"/>
      <c r="G99" s="266"/>
      <c r="H99" s="266"/>
      <c r="I99" s="266"/>
      <c r="J99" s="266"/>
      <c r="K99" s="6"/>
    </row>
    <row r="100" spans="1:11" ht="43.5" customHeight="1" x14ac:dyDescent="0.2">
      <c r="A100" s="1"/>
      <c r="B100" s="602" t="s">
        <v>485</v>
      </c>
      <c r="C100" s="602"/>
      <c r="D100" s="602"/>
      <c r="E100" s="602"/>
      <c r="F100" s="602"/>
      <c r="G100" s="602"/>
      <c r="H100" s="602"/>
      <c r="I100" s="602"/>
      <c r="J100" s="602"/>
      <c r="K100" s="6"/>
    </row>
    <row r="101" spans="1:11" ht="9" customHeight="1" thickBot="1" x14ac:dyDescent="0.25">
      <c r="A101" s="1"/>
      <c r="B101" s="3"/>
      <c r="C101" s="9"/>
      <c r="D101" s="9"/>
      <c r="E101" s="9"/>
      <c r="F101" s="9"/>
      <c r="G101" s="9"/>
      <c r="H101" s="9"/>
      <c r="I101" s="9"/>
      <c r="J101" s="9"/>
      <c r="K101" s="6"/>
    </row>
    <row r="102" spans="1:11" ht="27" customHeight="1" thickBot="1" x14ac:dyDescent="0.25">
      <c r="A102" s="1"/>
      <c r="B102" s="3"/>
      <c r="C102" s="218" t="s">
        <v>486</v>
      </c>
      <c r="D102" s="243"/>
      <c r="E102" s="9"/>
      <c r="F102" s="218" t="s">
        <v>487</v>
      </c>
      <c r="G102" s="243"/>
      <c r="H102" s="237"/>
      <c r="I102" s="218" t="s">
        <v>465</v>
      </c>
      <c r="J102" s="243"/>
      <c r="K102" s="6"/>
    </row>
    <row r="103" spans="1:11" ht="12.75" customHeight="1" x14ac:dyDescent="0.2">
      <c r="A103" s="2"/>
      <c r="B103" s="7"/>
      <c r="C103" s="352"/>
      <c r="D103" s="178"/>
      <c r="E103" s="178"/>
      <c r="F103" s="352"/>
      <c r="G103" s="178"/>
      <c r="H103" s="353"/>
      <c r="I103" s="352"/>
      <c r="J103" s="214"/>
      <c r="K103" s="8"/>
    </row>
    <row r="104" spans="1:11" ht="14.25" customHeight="1" x14ac:dyDescent="0.2">
      <c r="A104" s="1"/>
      <c r="B104" s="260" t="s">
        <v>436</v>
      </c>
      <c r="C104" s="266"/>
      <c r="D104" s="266"/>
      <c r="E104" s="266"/>
      <c r="F104" s="266"/>
      <c r="G104" s="266"/>
      <c r="H104" s="266"/>
      <c r="I104" s="266"/>
      <c r="J104" s="266"/>
      <c r="K104" s="6"/>
    </row>
    <row r="105" spans="1:11" ht="10.5" customHeight="1" x14ac:dyDescent="0.2">
      <c r="A105" s="1"/>
      <c r="B105" s="266"/>
      <c r="C105" s="266"/>
      <c r="D105" s="266"/>
      <c r="E105" s="266"/>
      <c r="F105" s="266"/>
      <c r="G105" s="266"/>
      <c r="H105" s="266"/>
      <c r="I105" s="266"/>
      <c r="J105" s="266"/>
      <c r="K105" s="6"/>
    </row>
    <row r="106" spans="1:11" s="508" customFormat="1" ht="47.45" customHeight="1" x14ac:dyDescent="0.2">
      <c r="A106" s="512"/>
      <c r="B106" s="601" t="s">
        <v>844</v>
      </c>
      <c r="C106" s="601"/>
      <c r="D106" s="601"/>
      <c r="E106" s="601"/>
      <c r="F106" s="601"/>
      <c r="G106" s="601"/>
      <c r="H106" s="601"/>
      <c r="I106" s="601"/>
      <c r="J106" s="601"/>
      <c r="K106" s="513"/>
    </row>
    <row r="107" spans="1:11" ht="9" customHeight="1" thickBot="1" x14ac:dyDescent="0.25">
      <c r="A107" s="1"/>
      <c r="B107" s="3"/>
      <c r="C107" s="9"/>
      <c r="D107" s="9"/>
      <c r="E107" s="9"/>
      <c r="F107" s="9"/>
      <c r="G107" s="9"/>
      <c r="H107" s="9"/>
      <c r="I107" s="9"/>
      <c r="J107" s="9"/>
      <c r="K107" s="6"/>
    </row>
    <row r="108" spans="1:11" ht="27" customHeight="1" thickBot="1" x14ac:dyDescent="0.25">
      <c r="A108" s="1"/>
      <c r="B108" s="3"/>
      <c r="C108" s="218" t="s">
        <v>463</v>
      </c>
      <c r="D108" s="243"/>
      <c r="E108" s="9"/>
      <c r="F108" s="218" t="s">
        <v>464</v>
      </c>
      <c r="G108" s="243"/>
      <c r="H108" s="237"/>
      <c r="I108" s="218" t="s">
        <v>465</v>
      </c>
      <c r="J108" s="243"/>
      <c r="K108" s="6"/>
    </row>
    <row r="109" spans="1:11" ht="6.75" customHeight="1" x14ac:dyDescent="0.2">
      <c r="A109" s="2"/>
      <c r="B109" s="7"/>
      <c r="C109" s="7"/>
      <c r="D109" s="7"/>
      <c r="E109" s="7"/>
      <c r="F109" s="7"/>
      <c r="G109" s="7"/>
      <c r="H109" s="7"/>
      <c r="I109" s="7"/>
      <c r="J109" s="7"/>
      <c r="K109" s="8"/>
    </row>
    <row r="110" spans="1:11" ht="14.25" customHeight="1" x14ac:dyDescent="0.2">
      <c r="A110" s="1"/>
      <c r="B110" s="580" t="s">
        <v>686</v>
      </c>
      <c r="C110" s="604"/>
      <c r="D110" s="604"/>
      <c r="E110" s="604"/>
      <c r="F110" s="266"/>
      <c r="G110" s="266"/>
      <c r="H110" s="266"/>
      <c r="I110" s="266"/>
      <c r="J110" s="266"/>
      <c r="K110" s="6"/>
    </row>
    <row r="111" spans="1:11" x14ac:dyDescent="0.2">
      <c r="A111" s="1"/>
      <c r="B111" s="266"/>
      <c r="C111" s="266"/>
      <c r="D111" s="266"/>
      <c r="E111" s="266"/>
      <c r="F111" s="266"/>
      <c r="G111" s="266"/>
      <c r="H111" s="266"/>
      <c r="I111" s="266"/>
      <c r="J111" s="266"/>
      <c r="K111" s="6"/>
    </row>
    <row r="112" spans="1:11" ht="60" customHeight="1" x14ac:dyDescent="0.2">
      <c r="A112" s="1"/>
      <c r="B112" s="601" t="s">
        <v>806</v>
      </c>
      <c r="C112" s="601"/>
      <c r="D112" s="601"/>
      <c r="E112" s="601"/>
      <c r="F112" s="601"/>
      <c r="G112" s="601"/>
      <c r="H112" s="601"/>
      <c r="I112" s="601"/>
      <c r="J112" s="601"/>
      <c r="K112" s="6"/>
    </row>
    <row r="113" spans="1:11" ht="9" customHeight="1" thickBot="1" x14ac:dyDescent="0.25">
      <c r="A113" s="1"/>
      <c r="B113" s="3"/>
      <c r="C113" s="9"/>
      <c r="D113" s="9"/>
      <c r="E113" s="9"/>
      <c r="F113" s="9"/>
      <c r="G113" s="9"/>
      <c r="H113" s="9"/>
      <c r="I113" s="9"/>
      <c r="J113" s="9"/>
      <c r="K113" s="6"/>
    </row>
    <row r="114" spans="1:11" ht="25.5" customHeight="1" thickBot="1" x14ac:dyDescent="0.25">
      <c r="A114" s="1"/>
      <c r="B114" s="3"/>
      <c r="C114" s="218" t="s">
        <v>463</v>
      </c>
      <c r="D114" s="243"/>
      <c r="E114" s="9"/>
      <c r="F114" s="218" t="s">
        <v>464</v>
      </c>
      <c r="G114" s="243"/>
      <c r="H114" s="237"/>
      <c r="I114" s="9"/>
      <c r="J114" s="9"/>
      <c r="K114" s="6"/>
    </row>
    <row r="115" spans="1:11" ht="11.25" customHeight="1" x14ac:dyDescent="0.2">
      <c r="A115" s="2"/>
      <c r="B115" s="7"/>
      <c r="C115" s="7"/>
      <c r="D115" s="7"/>
      <c r="E115" s="7"/>
      <c r="F115" s="7"/>
      <c r="G115" s="7"/>
      <c r="H115" s="7"/>
      <c r="I115" s="7"/>
      <c r="J115" s="7"/>
      <c r="K115" s="8"/>
    </row>
  </sheetData>
  <sheetProtection algorithmName="SHA-512" hashValue="dAfbLk4fDmtylRQH/aho5J8vF3gNkh+HykP24sC0zwbsCAumPoX7cr7yxc2pEVhMIFytaWIH721zBA1OTanGxQ==" saltValue="5FPRmQM+k3q+ZTaCBJYNhA==" spinCount="100000" sheet="1" objects="1" scenarios="1"/>
  <mergeCells count="34">
    <mergeCell ref="B6:I6"/>
    <mergeCell ref="I2:J2"/>
    <mergeCell ref="C43:F43"/>
    <mergeCell ref="B51:J51"/>
    <mergeCell ref="B12:J12"/>
    <mergeCell ref="B22:J22"/>
    <mergeCell ref="B23:J23"/>
    <mergeCell ref="C2:H2"/>
    <mergeCell ref="B4:I4"/>
    <mergeCell ref="B5:I5"/>
    <mergeCell ref="B26:J26"/>
    <mergeCell ref="B16:D16"/>
    <mergeCell ref="B57:J57"/>
    <mergeCell ref="C38:J38"/>
    <mergeCell ref="C47:F47"/>
    <mergeCell ref="C34:E34"/>
    <mergeCell ref="C33:D33"/>
    <mergeCell ref="B82:J82"/>
    <mergeCell ref="B86:J86"/>
    <mergeCell ref="C63:J63"/>
    <mergeCell ref="B78:J78"/>
    <mergeCell ref="C73:J73"/>
    <mergeCell ref="C67:J67"/>
    <mergeCell ref="B112:J112"/>
    <mergeCell ref="B98:J98"/>
    <mergeCell ref="B100:J100"/>
    <mergeCell ref="B106:J106"/>
    <mergeCell ref="B90:J90"/>
    <mergeCell ref="B93:J93"/>
    <mergeCell ref="B94:J94"/>
    <mergeCell ref="B95:J95"/>
    <mergeCell ref="B96:J96"/>
    <mergeCell ref="B92:J92"/>
    <mergeCell ref="B110:E110"/>
  </mergeCells>
  <printOptions horizontalCentered="1"/>
  <pageMargins left="0.35433070866141736" right="0.35433070866141736" top="0.39370078740157483" bottom="0.70866141732283472" header="0.19685039370078741" footer="0.39370078740157483"/>
  <pageSetup paperSize="9" scale="94" orientation="portrait" horizontalDpi="300" verticalDpi="300" r:id="rId1"/>
  <headerFooter alignWithMargins="0">
    <oddHeader xml:space="preserve">&amp;C&amp;"Arial,Bold"Office of Local Government - 2021-22 Permissible Income Workpapers </oddHeader>
    <oddFooter>&amp;A</oddFooter>
  </headerFooter>
  <rowBreaks count="2" manualBreakCount="2">
    <brk id="41" max="10" man="1"/>
    <brk id="76"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N92"/>
  <sheetViews>
    <sheetView topLeftCell="A58" workbookViewId="0"/>
  </sheetViews>
  <sheetFormatPr defaultRowHeight="12.75" x14ac:dyDescent="0.2"/>
  <cols>
    <col min="1" max="1" width="15.42578125" customWidth="1"/>
    <col min="3" max="3" width="2.42578125" customWidth="1"/>
    <col min="14" max="14" width="13.140625" customWidth="1"/>
  </cols>
  <sheetData>
    <row r="1" spans="1:14" x14ac:dyDescent="0.2">
      <c r="A1" s="354"/>
      <c r="B1" s="355"/>
      <c r="C1" s="355"/>
      <c r="D1" s="355"/>
      <c r="E1" s="355"/>
      <c r="F1" s="355"/>
      <c r="G1" s="355"/>
      <c r="H1" s="355"/>
      <c r="I1" s="355"/>
      <c r="J1" s="355"/>
      <c r="K1" s="355"/>
      <c r="L1" s="355"/>
      <c r="M1" s="355"/>
      <c r="N1" s="356"/>
    </row>
    <row r="2" spans="1:14" ht="27.75" x14ac:dyDescent="0.2">
      <c r="A2" s="357"/>
      <c r="B2" s="620" t="s">
        <v>488</v>
      </c>
      <c r="C2" s="620"/>
      <c r="D2" s="620"/>
      <c r="E2" s="620"/>
      <c r="F2" s="620"/>
      <c r="G2" s="620"/>
      <c r="H2" s="620"/>
      <c r="I2" s="620"/>
      <c r="J2" s="620"/>
      <c r="K2" s="620"/>
      <c r="L2" s="620"/>
      <c r="M2" s="620"/>
      <c r="N2" s="358"/>
    </row>
    <row r="3" spans="1:14" ht="20.25" x14ac:dyDescent="0.2">
      <c r="A3" s="357"/>
      <c r="B3" s="621" t="s">
        <v>489</v>
      </c>
      <c r="C3" s="621"/>
      <c r="D3" s="621"/>
      <c r="E3" s="621"/>
      <c r="F3" s="621"/>
      <c r="G3" s="621"/>
      <c r="H3" s="621"/>
      <c r="I3" s="621"/>
      <c r="J3" s="621"/>
      <c r="K3" s="621"/>
      <c r="L3" s="621"/>
      <c r="M3" s="621"/>
      <c r="N3" s="358"/>
    </row>
    <row r="4" spans="1:14" x14ac:dyDescent="0.2">
      <c r="A4" s="357"/>
      <c r="B4" s="209"/>
      <c r="C4" s="209"/>
      <c r="D4" s="209"/>
      <c r="E4" s="209"/>
      <c r="F4" s="209"/>
      <c r="G4" s="209"/>
      <c r="H4" s="209"/>
      <c r="I4" s="209"/>
      <c r="J4" s="209"/>
      <c r="K4" s="209"/>
      <c r="L4" s="209"/>
      <c r="M4" s="209"/>
      <c r="N4" s="358"/>
    </row>
    <row r="5" spans="1:14" x14ac:dyDescent="0.2">
      <c r="A5" s="357"/>
      <c r="B5" s="209"/>
      <c r="C5" s="209"/>
      <c r="D5" s="209"/>
      <c r="E5" s="209"/>
      <c r="F5" s="209"/>
      <c r="G5" s="209"/>
      <c r="H5" s="209"/>
      <c r="I5" s="209"/>
      <c r="J5" s="209"/>
      <c r="K5" s="209"/>
      <c r="L5" s="209"/>
      <c r="M5" s="209"/>
      <c r="N5" s="358"/>
    </row>
    <row r="6" spans="1:14" ht="13.5" thickBot="1" x14ac:dyDescent="0.25">
      <c r="A6" s="357"/>
      <c r="B6" s="209"/>
      <c r="C6" s="209"/>
      <c r="D6" s="209"/>
      <c r="E6" s="209"/>
      <c r="F6" s="209"/>
      <c r="G6" s="209"/>
      <c r="H6" s="209"/>
      <c r="I6" s="209"/>
      <c r="J6" s="209"/>
      <c r="K6" s="209"/>
      <c r="L6" s="209"/>
      <c r="M6" s="209"/>
      <c r="N6" s="358"/>
    </row>
    <row r="7" spans="1:14" ht="15" x14ac:dyDescent="0.2">
      <c r="A7" s="357"/>
      <c r="B7" s="622" t="s">
        <v>490</v>
      </c>
      <c r="C7" s="623"/>
      <c r="D7" s="623"/>
      <c r="E7" s="623"/>
      <c r="F7" s="623"/>
      <c r="G7" s="623"/>
      <c r="H7" s="623"/>
      <c r="I7" s="623"/>
      <c r="J7" s="623"/>
      <c r="K7" s="623"/>
      <c r="L7" s="623"/>
      <c r="M7" s="624"/>
      <c r="N7" s="358"/>
    </row>
    <row r="8" spans="1:14" x14ac:dyDescent="0.2">
      <c r="A8" s="357"/>
      <c r="B8" s="357"/>
      <c r="C8" s="209"/>
      <c r="D8" s="209"/>
      <c r="E8" s="209"/>
      <c r="F8" s="209"/>
      <c r="G8" s="209"/>
      <c r="H8" s="209"/>
      <c r="I8" s="209"/>
      <c r="J8" s="209"/>
      <c r="K8" s="209"/>
      <c r="L8" s="209"/>
      <c r="M8" s="358"/>
      <c r="N8" s="358"/>
    </row>
    <row r="9" spans="1:14" x14ac:dyDescent="0.2">
      <c r="A9" s="357"/>
      <c r="B9" s="357"/>
      <c r="C9" s="209"/>
      <c r="D9" s="619" t="s">
        <v>491</v>
      </c>
      <c r="E9" s="619"/>
      <c r="F9" s="209"/>
      <c r="G9" s="209"/>
      <c r="H9" s="209"/>
      <c r="I9" s="209"/>
      <c r="J9" s="209"/>
      <c r="K9" s="209"/>
      <c r="L9" s="209"/>
      <c r="M9" s="358"/>
      <c r="N9" s="358"/>
    </row>
    <row r="10" spans="1:14" x14ac:dyDescent="0.2">
      <c r="A10" s="357"/>
      <c r="B10" s="357" t="s">
        <v>250</v>
      </c>
      <c r="C10" s="209"/>
      <c r="D10" s="615" t="s">
        <v>492</v>
      </c>
      <c r="E10" s="615"/>
      <c r="F10" s="615"/>
      <c r="G10" s="615"/>
      <c r="H10" s="615"/>
      <c r="I10" s="615"/>
      <c r="J10" s="615"/>
      <c r="K10" s="615"/>
      <c r="L10" s="615"/>
      <c r="M10" s="358"/>
      <c r="N10" s="358"/>
    </row>
    <row r="11" spans="1:14" x14ac:dyDescent="0.2">
      <c r="A11" s="357"/>
      <c r="B11" s="357"/>
      <c r="C11" s="209"/>
      <c r="D11" s="615" t="s">
        <v>493</v>
      </c>
      <c r="E11" s="615"/>
      <c r="F11" s="209"/>
      <c r="G11" s="209"/>
      <c r="H11" s="209"/>
      <c r="I11" s="209"/>
      <c r="J11" s="209"/>
      <c r="K11" s="209"/>
      <c r="L11" s="209"/>
      <c r="M11" s="358"/>
      <c r="N11" s="358"/>
    </row>
    <row r="12" spans="1:14" x14ac:dyDescent="0.2">
      <c r="A12" s="357"/>
      <c r="B12" s="357"/>
      <c r="C12" s="209"/>
      <c r="D12" s="209"/>
      <c r="E12" s="209"/>
      <c r="F12" s="209"/>
      <c r="G12" s="209"/>
      <c r="H12" s="209"/>
      <c r="I12" s="209"/>
      <c r="J12" s="209"/>
      <c r="K12" s="209"/>
      <c r="L12" s="209"/>
      <c r="M12" s="358"/>
      <c r="N12" s="358"/>
    </row>
    <row r="13" spans="1:14" x14ac:dyDescent="0.2">
      <c r="A13" s="357"/>
      <c r="B13" s="357"/>
      <c r="C13" s="209"/>
      <c r="D13" s="209"/>
      <c r="E13" s="615" t="s">
        <v>494</v>
      </c>
      <c r="F13" s="615"/>
      <c r="G13" s="615"/>
      <c r="H13" s="615"/>
      <c r="I13" s="615"/>
      <c r="J13" s="615"/>
      <c r="K13" s="209"/>
      <c r="L13" s="209"/>
      <c r="M13" s="358"/>
      <c r="N13" s="358"/>
    </row>
    <row r="14" spans="1:14" x14ac:dyDescent="0.2">
      <c r="A14" s="357"/>
      <c r="B14" s="357"/>
      <c r="C14" s="209"/>
      <c r="D14" s="209"/>
      <c r="E14" s="209"/>
      <c r="F14" s="209"/>
      <c r="G14" s="209"/>
      <c r="H14" s="209"/>
      <c r="I14" s="209"/>
      <c r="J14" s="209"/>
      <c r="K14" s="209"/>
      <c r="L14" s="209"/>
      <c r="M14" s="358"/>
      <c r="N14" s="358"/>
    </row>
    <row r="15" spans="1:14" x14ac:dyDescent="0.2">
      <c r="A15" s="357"/>
      <c r="B15" s="357"/>
      <c r="C15" s="209"/>
      <c r="D15" s="615" t="s">
        <v>495</v>
      </c>
      <c r="E15" s="615"/>
      <c r="F15" s="615"/>
      <c r="G15" s="615"/>
      <c r="H15" s="615"/>
      <c r="I15" s="615"/>
      <c r="J15" s="615"/>
      <c r="K15" s="615"/>
      <c r="L15" s="615"/>
      <c r="M15" s="358"/>
      <c r="N15" s="358"/>
    </row>
    <row r="16" spans="1:14" x14ac:dyDescent="0.2">
      <c r="A16" s="357"/>
      <c r="B16" s="357"/>
      <c r="C16" s="209"/>
      <c r="D16" s="615" t="s">
        <v>496</v>
      </c>
      <c r="E16" s="615"/>
      <c r="F16" s="615"/>
      <c r="G16" s="615"/>
      <c r="H16" s="615"/>
      <c r="I16" s="615"/>
      <c r="J16" s="615"/>
      <c r="K16" s="615"/>
      <c r="L16" s="615"/>
      <c r="M16" s="358"/>
      <c r="N16" s="358"/>
    </row>
    <row r="17" spans="1:14" x14ac:dyDescent="0.2">
      <c r="A17" s="357"/>
      <c r="B17" s="357"/>
      <c r="C17" s="209"/>
      <c r="D17" s="615" t="s">
        <v>497</v>
      </c>
      <c r="E17" s="615"/>
      <c r="F17" s="209"/>
      <c r="G17" s="209"/>
      <c r="H17" s="209"/>
      <c r="I17" s="209"/>
      <c r="J17" s="209"/>
      <c r="K17" s="209"/>
      <c r="L17" s="209"/>
      <c r="M17" s="358"/>
      <c r="N17" s="358"/>
    </row>
    <row r="18" spans="1:14" x14ac:dyDescent="0.2">
      <c r="A18" s="357"/>
      <c r="B18" s="357"/>
      <c r="C18" s="209"/>
      <c r="D18" s="209"/>
      <c r="E18" s="209"/>
      <c r="F18" s="209"/>
      <c r="G18" s="209"/>
      <c r="H18" s="209"/>
      <c r="I18" s="209"/>
      <c r="J18" s="209"/>
      <c r="K18" s="209"/>
      <c r="L18" s="209"/>
      <c r="M18" s="358"/>
      <c r="N18" s="358"/>
    </row>
    <row r="19" spans="1:14" x14ac:dyDescent="0.2">
      <c r="A19" s="357"/>
      <c r="B19" s="357"/>
      <c r="C19" s="209"/>
      <c r="D19" s="615" t="s">
        <v>498</v>
      </c>
      <c r="E19" s="615"/>
      <c r="F19" s="615"/>
      <c r="G19" s="615"/>
      <c r="H19" s="615"/>
      <c r="I19" s="615"/>
      <c r="J19" s="615"/>
      <c r="K19" s="615"/>
      <c r="L19" s="615"/>
      <c r="M19" s="617"/>
      <c r="N19" s="358"/>
    </row>
    <row r="20" spans="1:14" x14ac:dyDescent="0.2">
      <c r="A20" s="357"/>
      <c r="B20" s="357"/>
      <c r="C20" s="209"/>
      <c r="D20" s="615" t="s">
        <v>499</v>
      </c>
      <c r="E20" s="615"/>
      <c r="F20" s="615"/>
      <c r="G20" s="615"/>
      <c r="H20" s="209"/>
      <c r="I20" s="209"/>
      <c r="J20" s="209"/>
      <c r="K20" s="209"/>
      <c r="L20" s="209"/>
      <c r="M20" s="358"/>
      <c r="N20" s="358"/>
    </row>
    <row r="21" spans="1:14" x14ac:dyDescent="0.2">
      <c r="A21" s="357"/>
      <c r="B21" s="357"/>
      <c r="C21" s="209"/>
      <c r="D21" s="209"/>
      <c r="E21" s="209"/>
      <c r="F21" s="209"/>
      <c r="G21" s="209"/>
      <c r="H21" s="209"/>
      <c r="I21" s="209"/>
      <c r="J21" s="209"/>
      <c r="K21" s="209"/>
      <c r="L21" s="209"/>
      <c r="M21" s="358"/>
      <c r="N21" s="358"/>
    </row>
    <row r="22" spans="1:14" x14ac:dyDescent="0.2">
      <c r="A22" s="357"/>
      <c r="B22" s="357"/>
      <c r="C22" s="209"/>
      <c r="D22" s="619" t="s">
        <v>500</v>
      </c>
      <c r="E22" s="619"/>
      <c r="F22" s="619"/>
      <c r="G22" s="619"/>
      <c r="H22" s="209"/>
      <c r="I22" s="209"/>
      <c r="J22" s="209"/>
      <c r="K22" s="209"/>
      <c r="L22" s="209"/>
      <c r="M22" s="358"/>
      <c r="N22" s="358"/>
    </row>
    <row r="23" spans="1:14" x14ac:dyDescent="0.2">
      <c r="A23" s="357"/>
      <c r="B23" s="357" t="s">
        <v>254</v>
      </c>
      <c r="C23" s="209"/>
      <c r="D23" s="615" t="s">
        <v>501</v>
      </c>
      <c r="E23" s="615"/>
      <c r="F23" s="615"/>
      <c r="G23" s="615"/>
      <c r="H23" s="615"/>
      <c r="I23" s="615"/>
      <c r="J23" s="615"/>
      <c r="K23" s="615"/>
      <c r="L23" s="615"/>
      <c r="M23" s="617"/>
      <c r="N23" s="358"/>
    </row>
    <row r="24" spans="1:14" x14ac:dyDescent="0.2">
      <c r="A24" s="357"/>
      <c r="B24" s="357"/>
      <c r="C24" s="209"/>
      <c r="D24" s="615" t="s">
        <v>502</v>
      </c>
      <c r="E24" s="615"/>
      <c r="F24" s="615"/>
      <c r="G24" s="615"/>
      <c r="H24" s="615"/>
      <c r="I24" s="615"/>
      <c r="J24" s="615"/>
      <c r="K24" s="615"/>
      <c r="L24" s="615"/>
      <c r="M24" s="358"/>
      <c r="N24" s="358"/>
    </row>
    <row r="25" spans="1:14" x14ac:dyDescent="0.2">
      <c r="A25" s="357"/>
      <c r="B25" s="357"/>
      <c r="C25" s="209"/>
      <c r="D25" s="615" t="s">
        <v>503</v>
      </c>
      <c r="E25" s="615"/>
      <c r="F25" s="615"/>
      <c r="G25" s="615"/>
      <c r="H25" s="209"/>
      <c r="I25" s="209"/>
      <c r="J25" s="209"/>
      <c r="K25" s="209"/>
      <c r="L25" s="209"/>
      <c r="M25" s="358"/>
      <c r="N25" s="358"/>
    </row>
    <row r="26" spans="1:14" x14ac:dyDescent="0.2">
      <c r="A26" s="357"/>
      <c r="B26" s="357"/>
      <c r="C26" s="209"/>
      <c r="D26" s="209"/>
      <c r="E26" s="209"/>
      <c r="F26" s="209"/>
      <c r="G26" s="209"/>
      <c r="H26" s="209"/>
      <c r="I26" s="209"/>
      <c r="J26" s="209"/>
      <c r="K26" s="209"/>
      <c r="L26" s="209"/>
      <c r="M26" s="358"/>
      <c r="N26" s="358"/>
    </row>
    <row r="27" spans="1:14" x14ac:dyDescent="0.2">
      <c r="A27" s="357"/>
      <c r="B27" s="357"/>
      <c r="C27" s="209"/>
      <c r="D27" s="619" t="s">
        <v>504</v>
      </c>
      <c r="E27" s="619"/>
      <c r="F27" s="619"/>
      <c r="G27" s="209"/>
      <c r="H27" s="209"/>
      <c r="I27" s="209"/>
      <c r="J27" s="209"/>
      <c r="K27" s="209"/>
      <c r="L27" s="209"/>
      <c r="M27" s="358"/>
      <c r="N27" s="358"/>
    </row>
    <row r="28" spans="1:14" x14ac:dyDescent="0.2">
      <c r="A28" s="357"/>
      <c r="B28" s="357" t="s">
        <v>256</v>
      </c>
      <c r="C28" s="209"/>
      <c r="D28" s="615" t="s">
        <v>505</v>
      </c>
      <c r="E28" s="615"/>
      <c r="F28" s="615"/>
      <c r="G28" s="615"/>
      <c r="H28" s="615"/>
      <c r="I28" s="615"/>
      <c r="J28" s="615"/>
      <c r="K28" s="615"/>
      <c r="L28" s="615"/>
      <c r="M28" s="358"/>
      <c r="N28" s="358"/>
    </row>
    <row r="29" spans="1:14" x14ac:dyDescent="0.2">
      <c r="A29" s="357"/>
      <c r="B29" s="357"/>
      <c r="C29" s="209"/>
      <c r="D29" s="615" t="s">
        <v>506</v>
      </c>
      <c r="E29" s="615"/>
      <c r="F29" s="615"/>
      <c r="G29" s="615"/>
      <c r="H29" s="615"/>
      <c r="I29" s="615"/>
      <c r="J29" s="615"/>
      <c r="K29" s="615"/>
      <c r="L29" s="615"/>
      <c r="M29" s="617"/>
      <c r="N29" s="358"/>
    </row>
    <row r="30" spans="1:14" x14ac:dyDescent="0.2">
      <c r="A30" s="357"/>
      <c r="B30" s="357"/>
      <c r="C30" s="209"/>
      <c r="D30" s="615" t="s">
        <v>507</v>
      </c>
      <c r="E30" s="615"/>
      <c r="F30" s="615"/>
      <c r="G30" s="209"/>
      <c r="H30" s="209"/>
      <c r="I30" s="209"/>
      <c r="J30" s="209"/>
      <c r="K30" s="209"/>
      <c r="L30" s="209"/>
      <c r="M30" s="358"/>
      <c r="N30" s="358"/>
    </row>
    <row r="31" spans="1:14" x14ac:dyDescent="0.2">
      <c r="A31" s="357"/>
      <c r="B31" s="357"/>
      <c r="C31" s="209"/>
      <c r="D31" s="209"/>
      <c r="E31" s="209"/>
      <c r="F31" s="209"/>
      <c r="G31" s="209"/>
      <c r="H31" s="209"/>
      <c r="I31" s="209"/>
      <c r="J31" s="209"/>
      <c r="K31" s="209"/>
      <c r="L31" s="209"/>
      <c r="M31" s="358"/>
      <c r="N31" s="358"/>
    </row>
    <row r="32" spans="1:14" x14ac:dyDescent="0.2">
      <c r="A32" s="357"/>
      <c r="B32" s="357"/>
      <c r="C32" s="209"/>
      <c r="D32" s="619" t="s">
        <v>508</v>
      </c>
      <c r="E32" s="619"/>
      <c r="F32" s="209"/>
      <c r="G32" s="209"/>
      <c r="H32" s="209"/>
      <c r="I32" s="209"/>
      <c r="J32" s="209"/>
      <c r="K32" s="209"/>
      <c r="L32" s="209"/>
      <c r="M32" s="358"/>
      <c r="N32" s="358"/>
    </row>
    <row r="33" spans="1:14" x14ac:dyDescent="0.2">
      <c r="A33" s="357"/>
      <c r="B33" s="357" t="s">
        <v>277</v>
      </c>
      <c r="C33" s="209"/>
      <c r="D33" s="615" t="s">
        <v>509</v>
      </c>
      <c r="E33" s="615"/>
      <c r="F33" s="615"/>
      <c r="G33" s="615"/>
      <c r="H33" s="615"/>
      <c r="I33" s="615"/>
      <c r="J33" s="615"/>
      <c r="K33" s="209"/>
      <c r="L33" s="209"/>
      <c r="M33" s="358"/>
      <c r="N33" s="358"/>
    </row>
    <row r="34" spans="1:14" x14ac:dyDescent="0.2">
      <c r="A34" s="357"/>
      <c r="B34" s="357"/>
      <c r="C34" s="209"/>
      <c r="D34" s="209"/>
      <c r="E34" s="209"/>
      <c r="F34" s="209"/>
      <c r="G34" s="209"/>
      <c r="H34" s="209"/>
      <c r="I34" s="209"/>
      <c r="J34" s="209"/>
      <c r="K34" s="209"/>
      <c r="L34" s="209"/>
      <c r="M34" s="358"/>
      <c r="N34" s="358"/>
    </row>
    <row r="35" spans="1:14" x14ac:dyDescent="0.2">
      <c r="A35" s="357"/>
      <c r="B35" s="357"/>
      <c r="C35" s="209"/>
      <c r="D35" s="209"/>
      <c r="E35" s="615" t="s">
        <v>510</v>
      </c>
      <c r="F35" s="615"/>
      <c r="G35" s="209"/>
      <c r="H35" s="209"/>
      <c r="I35" s="209"/>
      <c r="J35" s="209"/>
      <c r="K35" s="209"/>
      <c r="L35" s="209"/>
      <c r="M35" s="358"/>
      <c r="N35" s="358"/>
    </row>
    <row r="36" spans="1:14" x14ac:dyDescent="0.2">
      <c r="A36" s="357"/>
      <c r="B36" s="357"/>
      <c r="C36" s="209"/>
      <c r="D36" s="209"/>
      <c r="E36" s="615" t="s">
        <v>511</v>
      </c>
      <c r="F36" s="615"/>
      <c r="G36" s="209"/>
      <c r="H36" s="209"/>
      <c r="I36" s="209"/>
      <c r="J36" s="209"/>
      <c r="K36" s="209"/>
      <c r="L36" s="209"/>
      <c r="M36" s="358"/>
      <c r="N36" s="358"/>
    </row>
    <row r="37" spans="1:14" x14ac:dyDescent="0.2">
      <c r="A37" s="357"/>
      <c r="B37" s="357"/>
      <c r="C37" s="209"/>
      <c r="D37" s="209"/>
      <c r="E37" s="209"/>
      <c r="F37" s="209"/>
      <c r="G37" s="209"/>
      <c r="H37" s="209"/>
      <c r="I37" s="209"/>
      <c r="J37" s="209"/>
      <c r="K37" s="209"/>
      <c r="L37" s="209"/>
      <c r="M37" s="358"/>
      <c r="N37" s="358"/>
    </row>
    <row r="38" spans="1:14" x14ac:dyDescent="0.2">
      <c r="A38" s="357"/>
      <c r="B38" s="357"/>
      <c r="C38" s="209"/>
      <c r="D38" s="615" t="s">
        <v>512</v>
      </c>
      <c r="E38" s="615"/>
      <c r="F38" s="615"/>
      <c r="G38" s="615"/>
      <c r="H38" s="615"/>
      <c r="I38" s="615"/>
      <c r="J38" s="209"/>
      <c r="K38" s="209"/>
      <c r="L38" s="209"/>
      <c r="M38" s="358"/>
      <c r="N38" s="358"/>
    </row>
    <row r="39" spans="1:14" x14ac:dyDescent="0.2">
      <c r="A39" s="357"/>
      <c r="B39" s="357"/>
      <c r="C39" s="209"/>
      <c r="D39" s="210" t="s">
        <v>513</v>
      </c>
      <c r="E39" s="615" t="s">
        <v>514</v>
      </c>
      <c r="F39" s="615"/>
      <c r="G39" s="615"/>
      <c r="H39" s="615"/>
      <c r="I39" s="615"/>
      <c r="J39" s="615"/>
      <c r="K39" s="615"/>
      <c r="L39" s="615"/>
      <c r="M39" s="617"/>
      <c r="N39" s="358"/>
    </row>
    <row r="40" spans="1:14" x14ac:dyDescent="0.2">
      <c r="A40" s="357"/>
      <c r="B40" s="357"/>
      <c r="C40" s="209"/>
      <c r="D40" s="209"/>
      <c r="E40" s="615" t="s">
        <v>515</v>
      </c>
      <c r="F40" s="615"/>
      <c r="G40" s="615"/>
      <c r="H40" s="615"/>
      <c r="I40" s="615"/>
      <c r="J40" s="209"/>
      <c r="K40" s="209"/>
      <c r="L40" s="209"/>
      <c r="M40" s="358"/>
      <c r="N40" s="358"/>
    </row>
    <row r="41" spans="1:14" x14ac:dyDescent="0.2">
      <c r="A41" s="357"/>
      <c r="B41" s="357"/>
      <c r="C41" s="209"/>
      <c r="D41" s="210" t="s">
        <v>513</v>
      </c>
      <c r="E41" s="615" t="s">
        <v>516</v>
      </c>
      <c r="F41" s="615"/>
      <c r="G41" s="615"/>
      <c r="H41" s="615"/>
      <c r="I41" s="615"/>
      <c r="J41" s="615"/>
      <c r="K41" s="615"/>
      <c r="L41" s="615"/>
      <c r="M41" s="358"/>
      <c r="N41" s="358"/>
    </row>
    <row r="42" spans="1:14" x14ac:dyDescent="0.2">
      <c r="A42" s="357"/>
      <c r="B42" s="357"/>
      <c r="C42" s="209"/>
      <c r="D42" s="209"/>
      <c r="E42" s="615" t="s">
        <v>517</v>
      </c>
      <c r="F42" s="615"/>
      <c r="G42" s="615"/>
      <c r="H42" s="615"/>
      <c r="I42" s="209"/>
      <c r="J42" s="209"/>
      <c r="K42" s="209"/>
      <c r="L42" s="209"/>
      <c r="M42" s="358"/>
      <c r="N42" s="358"/>
    </row>
    <row r="43" spans="1:14" x14ac:dyDescent="0.2">
      <c r="A43" s="357"/>
      <c r="B43" s="357"/>
      <c r="C43" s="209"/>
      <c r="D43" s="210" t="s">
        <v>513</v>
      </c>
      <c r="E43" s="615" t="s">
        <v>518</v>
      </c>
      <c r="F43" s="615"/>
      <c r="G43" s="615"/>
      <c r="H43" s="615"/>
      <c r="I43" s="615"/>
      <c r="J43" s="615"/>
      <c r="K43" s="615"/>
      <c r="L43" s="615"/>
      <c r="M43" s="358"/>
      <c r="N43" s="358"/>
    </row>
    <row r="44" spans="1:14" x14ac:dyDescent="0.2">
      <c r="A44" s="357"/>
      <c r="B44" s="357"/>
      <c r="C44" s="209"/>
      <c r="D44" s="210" t="s">
        <v>513</v>
      </c>
      <c r="E44" s="615" t="s">
        <v>519</v>
      </c>
      <c r="F44" s="615"/>
      <c r="G44" s="615"/>
      <c r="H44" s="615"/>
      <c r="I44" s="615"/>
      <c r="J44" s="615"/>
      <c r="K44" s="209"/>
      <c r="L44" s="209"/>
      <c r="M44" s="358"/>
      <c r="N44" s="358"/>
    </row>
    <row r="45" spans="1:14" x14ac:dyDescent="0.2">
      <c r="A45" s="357"/>
      <c r="B45" s="357"/>
      <c r="C45" s="209"/>
      <c r="D45" s="209"/>
      <c r="E45" s="209"/>
      <c r="F45" s="209"/>
      <c r="G45" s="209"/>
      <c r="H45" s="209"/>
      <c r="I45" s="209"/>
      <c r="J45" s="209"/>
      <c r="K45" s="209"/>
      <c r="L45" s="209"/>
      <c r="M45" s="358"/>
      <c r="N45" s="358"/>
    </row>
    <row r="46" spans="1:14" x14ac:dyDescent="0.2">
      <c r="A46" s="357"/>
      <c r="B46" s="357"/>
      <c r="C46" s="209"/>
      <c r="D46" s="615" t="s">
        <v>498</v>
      </c>
      <c r="E46" s="615"/>
      <c r="F46" s="615"/>
      <c r="G46" s="615"/>
      <c r="H46" s="615"/>
      <c r="I46" s="615"/>
      <c r="J46" s="615"/>
      <c r="K46" s="615"/>
      <c r="L46" s="615"/>
      <c r="M46" s="617"/>
      <c r="N46" s="358"/>
    </row>
    <row r="47" spans="1:14" x14ac:dyDescent="0.2">
      <c r="A47" s="357"/>
      <c r="B47" s="357"/>
      <c r="C47" s="209"/>
      <c r="D47" s="615" t="s">
        <v>499</v>
      </c>
      <c r="E47" s="615"/>
      <c r="F47" s="615"/>
      <c r="G47" s="615"/>
      <c r="H47" s="209"/>
      <c r="I47" s="209"/>
      <c r="J47" s="209"/>
      <c r="K47" s="209"/>
      <c r="L47" s="209"/>
      <c r="M47" s="358"/>
      <c r="N47" s="358"/>
    </row>
    <row r="48" spans="1:14" x14ac:dyDescent="0.2">
      <c r="A48" s="357"/>
      <c r="B48" s="357"/>
      <c r="C48" s="209"/>
      <c r="D48" s="209"/>
      <c r="E48" s="209"/>
      <c r="F48" s="209"/>
      <c r="G48" s="209"/>
      <c r="H48" s="209"/>
      <c r="I48" s="209"/>
      <c r="J48" s="209"/>
      <c r="K48" s="209"/>
      <c r="L48" s="209"/>
      <c r="M48" s="358"/>
      <c r="N48" s="358"/>
    </row>
    <row r="49" spans="1:14" x14ac:dyDescent="0.2">
      <c r="A49" s="357"/>
      <c r="B49" s="357"/>
      <c r="C49" s="209"/>
      <c r="D49" s="209"/>
      <c r="E49" s="359" t="s">
        <v>402</v>
      </c>
      <c r="F49" s="615" t="s">
        <v>520</v>
      </c>
      <c r="G49" s="615"/>
      <c r="H49" s="615"/>
      <c r="I49" s="615"/>
      <c r="J49" s="615"/>
      <c r="K49" s="615"/>
      <c r="L49" s="615"/>
      <c r="M49" s="358"/>
      <c r="N49" s="358"/>
    </row>
    <row r="50" spans="1:14" x14ac:dyDescent="0.2">
      <c r="A50" s="357"/>
      <c r="B50" s="357"/>
      <c r="C50" s="209"/>
      <c r="D50" s="209"/>
      <c r="E50" s="209"/>
      <c r="F50" s="615" t="s">
        <v>521</v>
      </c>
      <c r="G50" s="615"/>
      <c r="H50" s="615"/>
      <c r="I50" s="615"/>
      <c r="J50" s="615"/>
      <c r="K50" s="615"/>
      <c r="L50" s="615"/>
      <c r="M50" s="358"/>
      <c r="N50" s="358"/>
    </row>
    <row r="51" spans="1:14" x14ac:dyDescent="0.2">
      <c r="A51" s="357"/>
      <c r="B51" s="357"/>
      <c r="C51" s="209"/>
      <c r="D51" s="209"/>
      <c r="E51" s="209"/>
      <c r="F51" s="615" t="s">
        <v>522</v>
      </c>
      <c r="G51" s="615"/>
      <c r="H51" s="615"/>
      <c r="I51" s="615"/>
      <c r="J51" s="209"/>
      <c r="K51" s="209"/>
      <c r="L51" s="209"/>
      <c r="M51" s="358"/>
      <c r="N51" s="358"/>
    </row>
    <row r="52" spans="1:14" x14ac:dyDescent="0.2">
      <c r="A52" s="357"/>
      <c r="B52" s="357"/>
      <c r="C52" s="209"/>
      <c r="D52" s="209"/>
      <c r="E52" s="209"/>
      <c r="F52" s="209"/>
      <c r="G52" s="209"/>
      <c r="H52" s="209"/>
      <c r="I52" s="209"/>
      <c r="J52" s="209"/>
      <c r="K52" s="209"/>
      <c r="L52" s="209"/>
      <c r="M52" s="358"/>
      <c r="N52" s="358"/>
    </row>
    <row r="53" spans="1:14" x14ac:dyDescent="0.2">
      <c r="A53" s="357"/>
      <c r="B53" s="357"/>
      <c r="C53" s="209"/>
      <c r="D53" s="619" t="s">
        <v>523</v>
      </c>
      <c r="E53" s="619"/>
      <c r="F53" s="619"/>
      <c r="G53" s="209"/>
      <c r="H53" s="209"/>
      <c r="I53" s="209"/>
      <c r="J53" s="209"/>
      <c r="K53" s="209"/>
      <c r="L53" s="209"/>
      <c r="M53" s="358"/>
      <c r="N53" s="358"/>
    </row>
    <row r="54" spans="1:14" x14ac:dyDescent="0.2">
      <c r="A54" s="357"/>
      <c r="B54" s="357" t="s">
        <v>282</v>
      </c>
      <c r="C54" s="209"/>
      <c r="D54" s="615" t="s">
        <v>524</v>
      </c>
      <c r="E54" s="615"/>
      <c r="F54" s="615"/>
      <c r="G54" s="615"/>
      <c r="H54" s="615"/>
      <c r="I54" s="615"/>
      <c r="J54" s="615"/>
      <c r="K54" s="615"/>
      <c r="L54" s="615"/>
      <c r="M54" s="358"/>
      <c r="N54" s="358"/>
    </row>
    <row r="55" spans="1:14" x14ac:dyDescent="0.2">
      <c r="A55" s="357"/>
      <c r="B55" s="357"/>
      <c r="C55" s="209"/>
      <c r="D55" s="615" t="s">
        <v>525</v>
      </c>
      <c r="E55" s="615"/>
      <c r="F55" s="615"/>
      <c r="G55" s="615"/>
      <c r="H55" s="615"/>
      <c r="I55" s="615"/>
      <c r="J55" s="615"/>
      <c r="K55" s="615"/>
      <c r="L55" s="615"/>
      <c r="M55" s="358"/>
      <c r="N55" s="358"/>
    </row>
    <row r="56" spans="1:14" x14ac:dyDescent="0.2">
      <c r="A56" s="357"/>
      <c r="B56" s="357"/>
      <c r="C56" s="209"/>
      <c r="D56" s="615" t="s">
        <v>526</v>
      </c>
      <c r="E56" s="615"/>
      <c r="F56" s="209"/>
      <c r="G56" s="209"/>
      <c r="H56" s="209"/>
      <c r="I56" s="209"/>
      <c r="J56" s="209"/>
      <c r="K56" s="209"/>
      <c r="L56" s="209"/>
      <c r="M56" s="358"/>
      <c r="N56" s="358"/>
    </row>
    <row r="57" spans="1:14" x14ac:dyDescent="0.2">
      <c r="A57" s="357"/>
      <c r="B57" s="357"/>
      <c r="C57" s="209"/>
      <c r="D57" s="209"/>
      <c r="E57" s="209"/>
      <c r="F57" s="209"/>
      <c r="G57" s="209"/>
      <c r="H57" s="209"/>
      <c r="I57" s="209"/>
      <c r="J57" s="209"/>
      <c r="K57" s="209"/>
      <c r="L57" s="209"/>
      <c r="M57" s="358"/>
      <c r="N57" s="358"/>
    </row>
    <row r="58" spans="1:14" x14ac:dyDescent="0.2">
      <c r="A58" s="357"/>
      <c r="B58" s="357"/>
      <c r="C58" s="209"/>
      <c r="D58" s="209"/>
      <c r="E58" s="615" t="s">
        <v>527</v>
      </c>
      <c r="F58" s="615"/>
      <c r="G58" s="615"/>
      <c r="H58" s="209"/>
      <c r="I58" s="209"/>
      <c r="J58" s="209"/>
      <c r="K58" s="209"/>
      <c r="L58" s="209"/>
      <c r="M58" s="358"/>
      <c r="N58" s="358"/>
    </row>
    <row r="59" spans="1:14" x14ac:dyDescent="0.2">
      <c r="A59" s="357"/>
      <c r="B59" s="357"/>
      <c r="C59" s="209"/>
      <c r="D59" s="209"/>
      <c r="E59" s="615" t="s">
        <v>528</v>
      </c>
      <c r="F59" s="615"/>
      <c r="G59" s="209"/>
      <c r="H59" s="209"/>
      <c r="I59" s="209"/>
      <c r="J59" s="209"/>
      <c r="K59" s="209"/>
      <c r="L59" s="209"/>
      <c r="M59" s="358"/>
      <c r="N59" s="358"/>
    </row>
    <row r="60" spans="1:14" x14ac:dyDescent="0.2">
      <c r="A60" s="357"/>
      <c r="B60" s="357"/>
      <c r="C60" s="209"/>
      <c r="D60" s="209"/>
      <c r="E60" s="209"/>
      <c r="F60" s="209"/>
      <c r="G60" s="209"/>
      <c r="H60" s="209"/>
      <c r="I60" s="209"/>
      <c r="J60" s="209"/>
      <c r="K60" s="209"/>
      <c r="L60" s="209"/>
      <c r="M60" s="358"/>
      <c r="N60" s="358"/>
    </row>
    <row r="61" spans="1:14" x14ac:dyDescent="0.2">
      <c r="A61" s="357"/>
      <c r="B61" s="357"/>
      <c r="C61" s="209"/>
      <c r="D61" s="359" t="s">
        <v>402</v>
      </c>
      <c r="E61" s="615" t="s">
        <v>529</v>
      </c>
      <c r="F61" s="615"/>
      <c r="G61" s="615"/>
      <c r="H61" s="615"/>
      <c r="I61" s="615"/>
      <c r="J61" s="615"/>
      <c r="K61" s="615"/>
      <c r="L61" s="615"/>
      <c r="M61" s="358"/>
      <c r="N61" s="358"/>
    </row>
    <row r="62" spans="1:14" x14ac:dyDescent="0.2">
      <c r="A62" s="357"/>
      <c r="B62" s="357"/>
      <c r="C62" s="209"/>
      <c r="D62" s="209"/>
      <c r="E62" s="615" t="s">
        <v>530</v>
      </c>
      <c r="F62" s="615"/>
      <c r="G62" s="209"/>
      <c r="H62" s="209"/>
      <c r="I62" s="209"/>
      <c r="J62" s="209"/>
      <c r="K62" s="209"/>
      <c r="L62" s="209"/>
      <c r="M62" s="358"/>
      <c r="N62" s="358"/>
    </row>
    <row r="63" spans="1:14" x14ac:dyDescent="0.2">
      <c r="A63" s="357"/>
      <c r="B63" s="357"/>
      <c r="C63" s="209"/>
      <c r="D63" s="209"/>
      <c r="E63" s="209"/>
      <c r="F63" s="209"/>
      <c r="G63" s="209"/>
      <c r="H63" s="209"/>
      <c r="I63" s="209"/>
      <c r="J63" s="209"/>
      <c r="K63" s="209"/>
      <c r="L63" s="209"/>
      <c r="M63" s="358"/>
      <c r="N63" s="358"/>
    </row>
    <row r="64" spans="1:14" x14ac:dyDescent="0.2">
      <c r="A64" s="357"/>
      <c r="B64" s="357"/>
      <c r="C64" s="209"/>
      <c r="D64" s="619" t="s">
        <v>531</v>
      </c>
      <c r="E64" s="619"/>
      <c r="F64" s="209"/>
      <c r="G64" s="209"/>
      <c r="H64" s="209"/>
      <c r="I64" s="209"/>
      <c r="J64" s="209"/>
      <c r="K64" s="209"/>
      <c r="L64" s="209"/>
      <c r="M64" s="358"/>
      <c r="N64" s="358"/>
    </row>
    <row r="65" spans="1:14" x14ac:dyDescent="0.2">
      <c r="A65" s="357"/>
      <c r="B65" s="357" t="s">
        <v>532</v>
      </c>
      <c r="C65" s="209"/>
      <c r="D65" s="615" t="s">
        <v>533</v>
      </c>
      <c r="E65" s="615"/>
      <c r="F65" s="615"/>
      <c r="G65" s="615"/>
      <c r="H65" s="615"/>
      <c r="I65" s="615"/>
      <c r="J65" s="615"/>
      <c r="K65" s="615"/>
      <c r="L65" s="615"/>
      <c r="M65" s="358"/>
      <c r="N65" s="358"/>
    </row>
    <row r="66" spans="1:14" x14ac:dyDescent="0.2">
      <c r="A66" s="357"/>
      <c r="B66" s="357"/>
      <c r="C66" s="209"/>
      <c r="D66" s="615" t="s">
        <v>534</v>
      </c>
      <c r="E66" s="615"/>
      <c r="F66" s="615"/>
      <c r="G66" s="615"/>
      <c r="H66" s="615"/>
      <c r="I66" s="615"/>
      <c r="J66" s="209"/>
      <c r="K66" s="209"/>
      <c r="L66" s="209"/>
      <c r="M66" s="358"/>
      <c r="N66" s="358"/>
    </row>
    <row r="67" spans="1:14" x14ac:dyDescent="0.2">
      <c r="A67" s="357"/>
      <c r="B67" s="357"/>
      <c r="C67" s="209"/>
      <c r="D67" s="209"/>
      <c r="E67" s="209"/>
      <c r="F67" s="209"/>
      <c r="G67" s="209"/>
      <c r="H67" s="209"/>
      <c r="I67" s="209"/>
      <c r="J67" s="209"/>
      <c r="K67" s="209"/>
      <c r="L67" s="209"/>
      <c r="M67" s="358"/>
      <c r="N67" s="358"/>
    </row>
    <row r="68" spans="1:14" x14ac:dyDescent="0.2">
      <c r="A68" s="357"/>
      <c r="B68" s="357"/>
      <c r="C68" s="209"/>
      <c r="D68" s="209"/>
      <c r="E68" s="615" t="s">
        <v>527</v>
      </c>
      <c r="F68" s="615"/>
      <c r="G68" s="615"/>
      <c r="H68" s="360">
        <v>1</v>
      </c>
      <c r="I68" s="209"/>
      <c r="J68" s="209"/>
      <c r="K68" s="209"/>
      <c r="L68" s="209"/>
      <c r="M68" s="358"/>
      <c r="N68" s="358"/>
    </row>
    <row r="69" spans="1:14" x14ac:dyDescent="0.2">
      <c r="A69" s="357"/>
      <c r="B69" s="357"/>
      <c r="C69" s="209"/>
      <c r="D69" s="209"/>
      <c r="E69" s="615" t="s">
        <v>528</v>
      </c>
      <c r="F69" s="615"/>
      <c r="G69" s="209"/>
      <c r="H69" s="360">
        <v>0.83</v>
      </c>
      <c r="I69" s="209"/>
      <c r="J69" s="209"/>
      <c r="K69" s="209"/>
      <c r="L69" s="209"/>
      <c r="M69" s="358"/>
      <c r="N69" s="358"/>
    </row>
    <row r="70" spans="1:14" x14ac:dyDescent="0.2">
      <c r="A70" s="357"/>
      <c r="B70" s="357"/>
      <c r="C70" s="209"/>
      <c r="D70" s="209"/>
      <c r="E70" s="209"/>
      <c r="F70" s="209"/>
      <c r="G70" s="209"/>
      <c r="H70" s="209"/>
      <c r="I70" s="209"/>
      <c r="J70" s="209"/>
      <c r="K70" s="209"/>
      <c r="L70" s="209"/>
      <c r="M70" s="358"/>
      <c r="N70" s="358"/>
    </row>
    <row r="71" spans="1:14" x14ac:dyDescent="0.2">
      <c r="A71" s="357"/>
      <c r="B71" s="357"/>
      <c r="C71" s="209"/>
      <c r="D71" s="618" t="s">
        <v>535</v>
      </c>
      <c r="E71" s="618"/>
      <c r="F71" s="618"/>
      <c r="G71" s="618"/>
      <c r="H71" s="618"/>
      <c r="I71" s="618"/>
      <c r="J71" s="618"/>
      <c r="K71" s="618"/>
      <c r="L71" s="618"/>
      <c r="M71" s="358"/>
      <c r="N71" s="358"/>
    </row>
    <row r="72" spans="1:14" x14ac:dyDescent="0.2">
      <c r="A72" s="357"/>
      <c r="B72" s="357"/>
      <c r="C72" s="209"/>
      <c r="D72" s="618" t="s">
        <v>536</v>
      </c>
      <c r="E72" s="618"/>
      <c r="F72" s="618"/>
      <c r="G72" s="618"/>
      <c r="H72" s="618"/>
      <c r="I72" s="618"/>
      <c r="J72" s="618"/>
      <c r="K72" s="618"/>
      <c r="L72" s="618"/>
      <c r="M72" s="358"/>
      <c r="N72" s="358"/>
    </row>
    <row r="73" spans="1:14" x14ac:dyDescent="0.2">
      <c r="A73" s="357"/>
      <c r="B73" s="357"/>
      <c r="C73" s="209"/>
      <c r="D73" s="618" t="s">
        <v>537</v>
      </c>
      <c r="E73" s="618"/>
      <c r="F73" s="618"/>
      <c r="G73" s="618"/>
      <c r="H73" s="618"/>
      <c r="I73" s="618"/>
      <c r="J73" s="618"/>
      <c r="K73" s="618"/>
      <c r="L73" s="618"/>
      <c r="M73" s="358"/>
      <c r="N73" s="358"/>
    </row>
    <row r="74" spans="1:14" x14ac:dyDescent="0.2">
      <c r="A74" s="357"/>
      <c r="B74" s="357"/>
      <c r="C74" s="209"/>
      <c r="D74" s="618" t="s">
        <v>538</v>
      </c>
      <c r="E74" s="618"/>
      <c r="F74" s="209"/>
      <c r="G74" s="209"/>
      <c r="H74" s="209"/>
      <c r="I74" s="209"/>
      <c r="J74" s="209"/>
      <c r="K74" s="209"/>
      <c r="L74" s="209"/>
      <c r="M74" s="358"/>
      <c r="N74" s="358"/>
    </row>
    <row r="75" spans="1:14" x14ac:dyDescent="0.2">
      <c r="A75" s="357"/>
      <c r="B75" s="357"/>
      <c r="C75" s="209"/>
      <c r="D75" s="211"/>
      <c r="E75" s="211"/>
      <c r="F75" s="209"/>
      <c r="G75" s="209"/>
      <c r="H75" s="209"/>
      <c r="I75" s="209"/>
      <c r="J75" s="209"/>
      <c r="K75" s="209"/>
      <c r="L75" s="209"/>
      <c r="M75" s="358"/>
      <c r="N75" s="358"/>
    </row>
    <row r="76" spans="1:14" x14ac:dyDescent="0.2">
      <c r="A76" s="357"/>
      <c r="B76" s="357"/>
      <c r="C76" s="209"/>
      <c r="D76" s="211"/>
      <c r="E76" s="211"/>
      <c r="F76" s="209"/>
      <c r="G76" s="209"/>
      <c r="H76" s="209"/>
      <c r="I76" s="209"/>
      <c r="J76" s="209"/>
      <c r="K76" s="209"/>
      <c r="L76" s="209"/>
      <c r="M76" s="358"/>
      <c r="N76" s="358"/>
    </row>
    <row r="77" spans="1:14" x14ac:dyDescent="0.2">
      <c r="A77" s="357"/>
      <c r="B77" s="357"/>
      <c r="C77" s="209"/>
      <c r="D77" s="209"/>
      <c r="E77" s="209"/>
      <c r="F77" s="209"/>
      <c r="G77" s="209"/>
      <c r="H77" s="209"/>
      <c r="I77" s="209"/>
      <c r="J77" s="209"/>
      <c r="K77" s="209"/>
      <c r="L77" s="209"/>
      <c r="M77" s="358"/>
      <c r="N77" s="358"/>
    </row>
    <row r="78" spans="1:14" x14ac:dyDescent="0.2">
      <c r="A78" s="357"/>
      <c r="B78" s="357"/>
      <c r="C78" s="209"/>
      <c r="D78" s="618" t="s">
        <v>539</v>
      </c>
      <c r="E78" s="618"/>
      <c r="F78" s="618"/>
      <c r="G78" s="618"/>
      <c r="H78" s="618"/>
      <c r="I78" s="618"/>
      <c r="J78" s="618"/>
      <c r="K78" s="618"/>
      <c r="L78" s="618"/>
      <c r="M78" s="358"/>
      <c r="N78" s="358"/>
    </row>
    <row r="79" spans="1:14" x14ac:dyDescent="0.2">
      <c r="A79" s="357"/>
      <c r="B79" s="357"/>
      <c r="C79" s="209"/>
      <c r="D79" s="615" t="s">
        <v>540</v>
      </c>
      <c r="E79" s="615"/>
      <c r="F79" s="615"/>
      <c r="G79" s="615"/>
      <c r="H79" s="615"/>
      <c r="I79" s="615"/>
      <c r="J79" s="615"/>
      <c r="K79" s="615"/>
      <c r="L79" s="615"/>
      <c r="M79" s="358"/>
      <c r="N79" s="358"/>
    </row>
    <row r="80" spans="1:14" x14ac:dyDescent="0.2">
      <c r="A80" s="357"/>
      <c r="B80" s="357"/>
      <c r="C80" s="209"/>
      <c r="D80" s="615" t="s">
        <v>541</v>
      </c>
      <c r="E80" s="615"/>
      <c r="F80" s="615"/>
      <c r="G80" s="615"/>
      <c r="H80" s="615"/>
      <c r="I80" s="615"/>
      <c r="J80" s="615"/>
      <c r="K80" s="615"/>
      <c r="L80" s="615"/>
      <c r="M80" s="358"/>
      <c r="N80" s="358"/>
    </row>
    <row r="81" spans="1:14" x14ac:dyDescent="0.2">
      <c r="A81" s="357"/>
      <c r="B81" s="357"/>
      <c r="C81" s="209"/>
      <c r="D81" s="616"/>
      <c r="E81" s="616"/>
      <c r="F81" s="209"/>
      <c r="G81" s="209"/>
      <c r="H81" s="209"/>
      <c r="I81" s="209"/>
      <c r="J81" s="209"/>
      <c r="K81" s="209"/>
      <c r="L81" s="209"/>
      <c r="M81" s="358"/>
      <c r="N81" s="358"/>
    </row>
    <row r="82" spans="1:14" x14ac:dyDescent="0.2">
      <c r="A82" s="357"/>
      <c r="B82" s="357"/>
      <c r="C82" s="209"/>
      <c r="D82" s="209"/>
      <c r="E82" s="209"/>
      <c r="F82" s="209"/>
      <c r="G82" s="209"/>
      <c r="H82" s="209"/>
      <c r="I82" s="209"/>
      <c r="J82" s="209"/>
      <c r="K82" s="209"/>
      <c r="L82" s="209"/>
      <c r="M82" s="358"/>
      <c r="N82" s="358"/>
    </row>
    <row r="83" spans="1:14" x14ac:dyDescent="0.2">
      <c r="A83" s="357"/>
      <c r="B83" s="357"/>
      <c r="C83" s="209"/>
      <c r="D83" s="615" t="s">
        <v>498</v>
      </c>
      <c r="E83" s="615"/>
      <c r="F83" s="615"/>
      <c r="G83" s="615"/>
      <c r="H83" s="615"/>
      <c r="I83" s="615"/>
      <c r="J83" s="615"/>
      <c r="K83" s="615"/>
      <c r="L83" s="615"/>
      <c r="M83" s="617"/>
      <c r="N83" s="358"/>
    </row>
    <row r="84" spans="1:14" x14ac:dyDescent="0.2">
      <c r="A84" s="357"/>
      <c r="B84" s="357"/>
      <c r="C84" s="209"/>
      <c r="D84" s="615" t="s">
        <v>499</v>
      </c>
      <c r="E84" s="615"/>
      <c r="F84" s="615"/>
      <c r="G84" s="615"/>
      <c r="H84" s="209"/>
      <c r="I84" s="209"/>
      <c r="J84" s="209"/>
      <c r="K84" s="209"/>
      <c r="L84" s="209"/>
      <c r="M84" s="358"/>
      <c r="N84" s="358"/>
    </row>
    <row r="85" spans="1:14" x14ac:dyDescent="0.2">
      <c r="A85" s="357"/>
      <c r="B85" s="357"/>
      <c r="C85" s="209"/>
      <c r="D85" s="209"/>
      <c r="E85" s="209"/>
      <c r="F85" s="209"/>
      <c r="G85" s="209"/>
      <c r="H85" s="209"/>
      <c r="I85" s="209"/>
      <c r="J85" s="209"/>
      <c r="K85" s="209"/>
      <c r="L85" s="209"/>
      <c r="M85" s="358"/>
      <c r="N85" s="358"/>
    </row>
    <row r="86" spans="1:14" x14ac:dyDescent="0.2">
      <c r="A86" s="357"/>
      <c r="B86" s="357"/>
      <c r="C86" s="209"/>
      <c r="D86" s="209"/>
      <c r="E86" s="209"/>
      <c r="F86" s="209"/>
      <c r="G86" s="209"/>
      <c r="H86" s="209"/>
      <c r="I86" s="209"/>
      <c r="J86" s="209"/>
      <c r="K86" s="209"/>
      <c r="L86" s="209"/>
      <c r="M86" s="358"/>
      <c r="N86" s="358"/>
    </row>
    <row r="87" spans="1:14" x14ac:dyDescent="0.2">
      <c r="A87" s="357"/>
      <c r="B87" s="357"/>
      <c r="C87" s="209"/>
      <c r="D87" s="209"/>
      <c r="E87" s="209"/>
      <c r="F87" s="209"/>
      <c r="G87" s="209"/>
      <c r="H87" s="209"/>
      <c r="I87" s="209"/>
      <c r="J87" s="209"/>
      <c r="K87" s="209"/>
      <c r="L87" s="209"/>
      <c r="M87" s="358"/>
      <c r="N87" s="358"/>
    </row>
    <row r="88" spans="1:14" ht="13.5" thickBot="1" x14ac:dyDescent="0.25">
      <c r="A88" s="357"/>
      <c r="B88" s="361"/>
      <c r="C88" s="362"/>
      <c r="D88" s="362"/>
      <c r="E88" s="362"/>
      <c r="F88" s="362"/>
      <c r="G88" s="362"/>
      <c r="H88" s="362"/>
      <c r="I88" s="362"/>
      <c r="J88" s="362"/>
      <c r="K88" s="362"/>
      <c r="L88" s="362"/>
      <c r="M88" s="363"/>
      <c r="N88" s="358"/>
    </row>
    <row r="89" spans="1:14" x14ac:dyDescent="0.2">
      <c r="A89" s="357"/>
      <c r="B89" s="209"/>
      <c r="C89" s="209"/>
      <c r="D89" s="209"/>
      <c r="E89" s="209"/>
      <c r="F89" s="209"/>
      <c r="G89" s="209"/>
      <c r="H89" s="209"/>
      <c r="I89" s="209"/>
      <c r="J89" s="209"/>
      <c r="K89" s="209"/>
      <c r="L89" s="209"/>
      <c r="M89" s="209"/>
      <c r="N89" s="358"/>
    </row>
    <row r="90" spans="1:14" x14ac:dyDescent="0.2">
      <c r="A90" s="357"/>
      <c r="B90" s="209"/>
      <c r="C90" s="614" t="s">
        <v>542</v>
      </c>
      <c r="D90" s="614"/>
      <c r="E90" s="614"/>
      <c r="F90" s="614"/>
      <c r="G90" s="614"/>
      <c r="H90" s="614"/>
      <c r="I90" s="614"/>
      <c r="J90" s="614"/>
      <c r="K90" s="614"/>
      <c r="L90" s="614"/>
      <c r="M90" s="209"/>
      <c r="N90" s="358"/>
    </row>
    <row r="91" spans="1:14" x14ac:dyDescent="0.2">
      <c r="A91" s="357"/>
      <c r="B91" s="209"/>
      <c r="C91" s="614" t="s">
        <v>543</v>
      </c>
      <c r="D91" s="614"/>
      <c r="E91" s="614"/>
      <c r="F91" s="614"/>
      <c r="G91" s="614"/>
      <c r="H91" s="614"/>
      <c r="I91" s="614"/>
      <c r="J91" s="614"/>
      <c r="K91" s="614"/>
      <c r="L91" s="614"/>
      <c r="M91" s="209"/>
      <c r="N91" s="358"/>
    </row>
    <row r="92" spans="1:14" ht="13.5" thickBot="1" x14ac:dyDescent="0.25">
      <c r="A92" s="361"/>
      <c r="B92" s="362"/>
      <c r="C92" s="362"/>
      <c r="D92" s="362"/>
      <c r="E92" s="362"/>
      <c r="F92" s="362"/>
      <c r="G92" s="362"/>
      <c r="H92" s="362"/>
      <c r="I92" s="362"/>
      <c r="J92" s="362"/>
      <c r="K92" s="362"/>
      <c r="L92" s="362"/>
      <c r="M92" s="362"/>
      <c r="N92" s="363"/>
    </row>
  </sheetData>
  <mergeCells count="61">
    <mergeCell ref="D11:E11"/>
    <mergeCell ref="B2:M2"/>
    <mergeCell ref="B3:M3"/>
    <mergeCell ref="B7:M7"/>
    <mergeCell ref="D9:E9"/>
    <mergeCell ref="D10:L10"/>
    <mergeCell ref="D28:L28"/>
    <mergeCell ref="E13:J13"/>
    <mergeCell ref="D15:L15"/>
    <mergeCell ref="D16:L16"/>
    <mergeCell ref="D17:E17"/>
    <mergeCell ref="D19:M19"/>
    <mergeCell ref="D20:G20"/>
    <mergeCell ref="D22:G22"/>
    <mergeCell ref="D23:M23"/>
    <mergeCell ref="D24:L24"/>
    <mergeCell ref="D25:G25"/>
    <mergeCell ref="D27:F27"/>
    <mergeCell ref="E43:L43"/>
    <mergeCell ref="D29:M29"/>
    <mergeCell ref="D30:F30"/>
    <mergeCell ref="D32:E32"/>
    <mergeCell ref="D33:J33"/>
    <mergeCell ref="E35:F35"/>
    <mergeCell ref="E36:F36"/>
    <mergeCell ref="D38:I38"/>
    <mergeCell ref="E39:M39"/>
    <mergeCell ref="E40:I40"/>
    <mergeCell ref="E41:L41"/>
    <mergeCell ref="E42:H42"/>
    <mergeCell ref="E59:F59"/>
    <mergeCell ref="E44:J44"/>
    <mergeCell ref="D46:M46"/>
    <mergeCell ref="D47:G47"/>
    <mergeCell ref="F49:L49"/>
    <mergeCell ref="F50:L50"/>
    <mergeCell ref="F51:I51"/>
    <mergeCell ref="D53:F53"/>
    <mergeCell ref="D54:L54"/>
    <mergeCell ref="D55:L55"/>
    <mergeCell ref="D56:E56"/>
    <mergeCell ref="E58:G58"/>
    <mergeCell ref="D78:L78"/>
    <mergeCell ref="E61:L61"/>
    <mergeCell ref="E62:F62"/>
    <mergeCell ref="D64:E64"/>
    <mergeCell ref="D65:L65"/>
    <mergeCell ref="D66:I66"/>
    <mergeCell ref="E68:G68"/>
    <mergeCell ref="E69:F69"/>
    <mergeCell ref="D71:L71"/>
    <mergeCell ref="D72:L72"/>
    <mergeCell ref="D73:L73"/>
    <mergeCell ref="D74:E74"/>
    <mergeCell ref="C91:L91"/>
    <mergeCell ref="D79:L79"/>
    <mergeCell ref="D80:L80"/>
    <mergeCell ref="D81:E81"/>
    <mergeCell ref="D83:M83"/>
    <mergeCell ref="D84:G84"/>
    <mergeCell ref="C90:L90"/>
  </mergeCells>
  <pageMargins left="0.7" right="0.7" top="0.75" bottom="0.75" header="0.3" footer="0.3"/>
  <pageSetup paperSize="9" orientation="landscape" horizontalDpi="4294967294" vertic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dimension ref="A1:G39"/>
  <sheetViews>
    <sheetView zoomScale="95" zoomScaleNormal="95" workbookViewId="0">
      <selection activeCell="B12" sqref="B12"/>
    </sheetView>
  </sheetViews>
  <sheetFormatPr defaultRowHeight="15" x14ac:dyDescent="0.2"/>
  <cols>
    <col min="1" max="1" width="5.42578125" style="315" customWidth="1"/>
    <col min="2" max="2" width="36.140625" style="315" customWidth="1"/>
    <col min="3" max="3" width="17.5703125" style="315" customWidth="1"/>
    <col min="4" max="4" width="21.5703125" style="315" customWidth="1"/>
    <col min="5" max="6" width="14.5703125" style="315" customWidth="1"/>
    <col min="7" max="7" width="1.85546875" style="315" customWidth="1"/>
    <col min="8" max="214" width="9.140625" style="315"/>
    <col min="215" max="215" width="2.85546875" style="315" customWidth="1"/>
    <col min="216" max="216" width="35.5703125" style="315" customWidth="1"/>
    <col min="217" max="217" width="29.140625" style="315" customWidth="1"/>
    <col min="218" max="218" width="4.42578125" style="315" customWidth="1"/>
    <col min="219" max="219" width="8.85546875" style="315" customWidth="1"/>
    <col min="220" max="220" width="0.85546875" style="315" customWidth="1"/>
    <col min="221" max="221" width="12.5703125" style="315" customWidth="1"/>
    <col min="222" max="222" width="1.85546875" style="315" customWidth="1"/>
    <col min="223" max="255" width="9.140625" style="315"/>
    <col min="256" max="256" width="5.42578125" style="315" customWidth="1"/>
    <col min="257" max="257" width="36.140625" style="315" customWidth="1"/>
    <col min="258" max="258" width="13.5703125" style="315" customWidth="1"/>
    <col min="259" max="259" width="5.85546875" style="315" customWidth="1"/>
    <col min="260" max="261" width="14.5703125" style="315" customWidth="1"/>
    <col min="262" max="262" width="1.85546875" style="315" customWidth="1"/>
    <col min="263" max="470" width="9.140625" style="315"/>
    <col min="471" max="471" width="2.85546875" style="315" customWidth="1"/>
    <col min="472" max="472" width="35.5703125" style="315" customWidth="1"/>
    <col min="473" max="473" width="29.140625" style="315" customWidth="1"/>
    <col min="474" max="474" width="4.42578125" style="315" customWidth="1"/>
    <col min="475" max="475" width="8.85546875" style="315" customWidth="1"/>
    <col min="476" max="476" width="0.85546875" style="315" customWidth="1"/>
    <col min="477" max="477" width="12.5703125" style="315" customWidth="1"/>
    <col min="478" max="478" width="1.85546875" style="315" customWidth="1"/>
    <col min="479" max="511" width="9.140625" style="315"/>
    <col min="512" max="512" width="5.42578125" style="315" customWidth="1"/>
    <col min="513" max="513" width="36.140625" style="315" customWidth="1"/>
    <col min="514" max="514" width="13.5703125" style="315" customWidth="1"/>
    <col min="515" max="515" width="5.85546875" style="315" customWidth="1"/>
    <col min="516" max="517" width="14.5703125" style="315" customWidth="1"/>
    <col min="518" max="518" width="1.85546875" style="315" customWidth="1"/>
    <col min="519" max="726" width="9.140625" style="315"/>
    <col min="727" max="727" width="2.85546875" style="315" customWidth="1"/>
    <col min="728" max="728" width="35.5703125" style="315" customWidth="1"/>
    <col min="729" max="729" width="29.140625" style="315" customWidth="1"/>
    <col min="730" max="730" width="4.42578125" style="315" customWidth="1"/>
    <col min="731" max="731" width="8.85546875" style="315" customWidth="1"/>
    <col min="732" max="732" width="0.85546875" style="315" customWidth="1"/>
    <col min="733" max="733" width="12.5703125" style="315" customWidth="1"/>
    <col min="734" max="734" width="1.85546875" style="315" customWidth="1"/>
    <col min="735" max="767" width="9.140625" style="315"/>
    <col min="768" max="768" width="5.42578125" style="315" customWidth="1"/>
    <col min="769" max="769" width="36.140625" style="315" customWidth="1"/>
    <col min="770" max="770" width="13.5703125" style="315" customWidth="1"/>
    <col min="771" max="771" width="5.85546875" style="315" customWidth="1"/>
    <col min="772" max="773" width="14.5703125" style="315" customWidth="1"/>
    <col min="774" max="774" width="1.85546875" style="315" customWidth="1"/>
    <col min="775" max="982" width="9.140625" style="315"/>
    <col min="983" max="983" width="2.85546875" style="315" customWidth="1"/>
    <col min="984" max="984" width="35.5703125" style="315" customWidth="1"/>
    <col min="985" max="985" width="29.140625" style="315" customWidth="1"/>
    <col min="986" max="986" width="4.42578125" style="315" customWidth="1"/>
    <col min="987" max="987" width="8.85546875" style="315" customWidth="1"/>
    <col min="988" max="988" width="0.85546875" style="315" customWidth="1"/>
    <col min="989" max="989" width="12.5703125" style="315" customWidth="1"/>
    <col min="990" max="990" width="1.85546875" style="315" customWidth="1"/>
    <col min="991" max="1023" width="9.140625" style="315"/>
    <col min="1024" max="1024" width="5.42578125" style="315" customWidth="1"/>
    <col min="1025" max="1025" width="36.140625" style="315" customWidth="1"/>
    <col min="1026" max="1026" width="13.5703125" style="315" customWidth="1"/>
    <col min="1027" max="1027" width="5.85546875" style="315" customWidth="1"/>
    <col min="1028" max="1029" width="14.5703125" style="315" customWidth="1"/>
    <col min="1030" max="1030" width="1.85546875" style="315" customWidth="1"/>
    <col min="1031" max="1238" width="9.140625" style="315"/>
    <col min="1239" max="1239" width="2.85546875" style="315" customWidth="1"/>
    <col min="1240" max="1240" width="35.5703125" style="315" customWidth="1"/>
    <col min="1241" max="1241" width="29.140625" style="315" customWidth="1"/>
    <col min="1242" max="1242" width="4.42578125" style="315" customWidth="1"/>
    <col min="1243" max="1243" width="8.85546875" style="315" customWidth="1"/>
    <col min="1244" max="1244" width="0.85546875" style="315" customWidth="1"/>
    <col min="1245" max="1245" width="12.5703125" style="315" customWidth="1"/>
    <col min="1246" max="1246" width="1.85546875" style="315" customWidth="1"/>
    <col min="1247" max="1279" width="9.140625" style="315"/>
    <col min="1280" max="1280" width="5.42578125" style="315" customWidth="1"/>
    <col min="1281" max="1281" width="36.140625" style="315" customWidth="1"/>
    <col min="1282" max="1282" width="13.5703125" style="315" customWidth="1"/>
    <col min="1283" max="1283" width="5.85546875" style="315" customWidth="1"/>
    <col min="1284" max="1285" width="14.5703125" style="315" customWidth="1"/>
    <col min="1286" max="1286" width="1.85546875" style="315" customWidth="1"/>
    <col min="1287" max="1494" width="9.140625" style="315"/>
    <col min="1495" max="1495" width="2.85546875" style="315" customWidth="1"/>
    <col min="1496" max="1496" width="35.5703125" style="315" customWidth="1"/>
    <col min="1497" max="1497" width="29.140625" style="315" customWidth="1"/>
    <col min="1498" max="1498" width="4.42578125" style="315" customWidth="1"/>
    <col min="1499" max="1499" width="8.85546875" style="315" customWidth="1"/>
    <col min="1500" max="1500" width="0.85546875" style="315" customWidth="1"/>
    <col min="1501" max="1501" width="12.5703125" style="315" customWidth="1"/>
    <col min="1502" max="1502" width="1.85546875" style="315" customWidth="1"/>
    <col min="1503" max="1535" width="9.140625" style="315"/>
    <col min="1536" max="1536" width="5.42578125" style="315" customWidth="1"/>
    <col min="1537" max="1537" width="36.140625" style="315" customWidth="1"/>
    <col min="1538" max="1538" width="13.5703125" style="315" customWidth="1"/>
    <col min="1539" max="1539" width="5.85546875" style="315" customWidth="1"/>
    <col min="1540" max="1541" width="14.5703125" style="315" customWidth="1"/>
    <col min="1542" max="1542" width="1.85546875" style="315" customWidth="1"/>
    <col min="1543" max="1750" width="9.140625" style="315"/>
    <col min="1751" max="1751" width="2.85546875" style="315" customWidth="1"/>
    <col min="1752" max="1752" width="35.5703125" style="315" customWidth="1"/>
    <col min="1753" max="1753" width="29.140625" style="315" customWidth="1"/>
    <col min="1754" max="1754" width="4.42578125" style="315" customWidth="1"/>
    <col min="1755" max="1755" width="8.85546875" style="315" customWidth="1"/>
    <col min="1756" max="1756" width="0.85546875" style="315" customWidth="1"/>
    <col min="1757" max="1757" width="12.5703125" style="315" customWidth="1"/>
    <col min="1758" max="1758" width="1.85546875" style="315" customWidth="1"/>
    <col min="1759" max="1791" width="9.140625" style="315"/>
    <col min="1792" max="1792" width="5.42578125" style="315" customWidth="1"/>
    <col min="1793" max="1793" width="36.140625" style="315" customWidth="1"/>
    <col min="1794" max="1794" width="13.5703125" style="315" customWidth="1"/>
    <col min="1795" max="1795" width="5.85546875" style="315" customWidth="1"/>
    <col min="1796" max="1797" width="14.5703125" style="315" customWidth="1"/>
    <col min="1798" max="1798" width="1.85546875" style="315" customWidth="1"/>
    <col min="1799" max="2006" width="9.140625" style="315"/>
    <col min="2007" max="2007" width="2.85546875" style="315" customWidth="1"/>
    <col min="2008" max="2008" width="35.5703125" style="315" customWidth="1"/>
    <col min="2009" max="2009" width="29.140625" style="315" customWidth="1"/>
    <col min="2010" max="2010" width="4.42578125" style="315" customWidth="1"/>
    <col min="2011" max="2011" width="8.85546875" style="315" customWidth="1"/>
    <col min="2012" max="2012" width="0.85546875" style="315" customWidth="1"/>
    <col min="2013" max="2013" width="12.5703125" style="315" customWidth="1"/>
    <col min="2014" max="2014" width="1.85546875" style="315" customWidth="1"/>
    <col min="2015" max="2047" width="9.140625" style="315"/>
    <col min="2048" max="2048" width="5.42578125" style="315" customWidth="1"/>
    <col min="2049" max="2049" width="36.140625" style="315" customWidth="1"/>
    <col min="2050" max="2050" width="13.5703125" style="315" customWidth="1"/>
    <col min="2051" max="2051" width="5.85546875" style="315" customWidth="1"/>
    <col min="2052" max="2053" width="14.5703125" style="315" customWidth="1"/>
    <col min="2054" max="2054" width="1.85546875" style="315" customWidth="1"/>
    <col min="2055" max="2262" width="9.140625" style="315"/>
    <col min="2263" max="2263" width="2.85546875" style="315" customWidth="1"/>
    <col min="2264" max="2264" width="35.5703125" style="315" customWidth="1"/>
    <col min="2265" max="2265" width="29.140625" style="315" customWidth="1"/>
    <col min="2266" max="2266" width="4.42578125" style="315" customWidth="1"/>
    <col min="2267" max="2267" width="8.85546875" style="315" customWidth="1"/>
    <col min="2268" max="2268" width="0.85546875" style="315" customWidth="1"/>
    <col min="2269" max="2269" width="12.5703125" style="315" customWidth="1"/>
    <col min="2270" max="2270" width="1.85546875" style="315" customWidth="1"/>
    <col min="2271" max="2303" width="9.140625" style="315"/>
    <col min="2304" max="2304" width="5.42578125" style="315" customWidth="1"/>
    <col min="2305" max="2305" width="36.140625" style="315" customWidth="1"/>
    <col min="2306" max="2306" width="13.5703125" style="315" customWidth="1"/>
    <col min="2307" max="2307" width="5.85546875" style="315" customWidth="1"/>
    <col min="2308" max="2309" width="14.5703125" style="315" customWidth="1"/>
    <col min="2310" max="2310" width="1.85546875" style="315" customWidth="1"/>
    <col min="2311" max="2518" width="9.140625" style="315"/>
    <col min="2519" max="2519" width="2.85546875" style="315" customWidth="1"/>
    <col min="2520" max="2520" width="35.5703125" style="315" customWidth="1"/>
    <col min="2521" max="2521" width="29.140625" style="315" customWidth="1"/>
    <col min="2522" max="2522" width="4.42578125" style="315" customWidth="1"/>
    <col min="2523" max="2523" width="8.85546875" style="315" customWidth="1"/>
    <col min="2524" max="2524" width="0.85546875" style="315" customWidth="1"/>
    <col min="2525" max="2525" width="12.5703125" style="315" customWidth="1"/>
    <col min="2526" max="2526" width="1.85546875" style="315" customWidth="1"/>
    <col min="2527" max="2559" width="9.140625" style="315"/>
    <col min="2560" max="2560" width="5.42578125" style="315" customWidth="1"/>
    <col min="2561" max="2561" width="36.140625" style="315" customWidth="1"/>
    <col min="2562" max="2562" width="13.5703125" style="315" customWidth="1"/>
    <col min="2563" max="2563" width="5.85546875" style="315" customWidth="1"/>
    <col min="2564" max="2565" width="14.5703125" style="315" customWidth="1"/>
    <col min="2566" max="2566" width="1.85546875" style="315" customWidth="1"/>
    <col min="2567" max="2774" width="9.140625" style="315"/>
    <col min="2775" max="2775" width="2.85546875" style="315" customWidth="1"/>
    <col min="2776" max="2776" width="35.5703125" style="315" customWidth="1"/>
    <col min="2777" max="2777" width="29.140625" style="315" customWidth="1"/>
    <col min="2778" max="2778" width="4.42578125" style="315" customWidth="1"/>
    <col min="2779" max="2779" width="8.85546875" style="315" customWidth="1"/>
    <col min="2780" max="2780" width="0.85546875" style="315" customWidth="1"/>
    <col min="2781" max="2781" width="12.5703125" style="315" customWidth="1"/>
    <col min="2782" max="2782" width="1.85546875" style="315" customWidth="1"/>
    <col min="2783" max="2815" width="9.140625" style="315"/>
    <col min="2816" max="2816" width="5.42578125" style="315" customWidth="1"/>
    <col min="2817" max="2817" width="36.140625" style="315" customWidth="1"/>
    <col min="2818" max="2818" width="13.5703125" style="315" customWidth="1"/>
    <col min="2819" max="2819" width="5.85546875" style="315" customWidth="1"/>
    <col min="2820" max="2821" width="14.5703125" style="315" customWidth="1"/>
    <col min="2822" max="2822" width="1.85546875" style="315" customWidth="1"/>
    <col min="2823" max="3030" width="9.140625" style="315"/>
    <col min="3031" max="3031" width="2.85546875" style="315" customWidth="1"/>
    <col min="3032" max="3032" width="35.5703125" style="315" customWidth="1"/>
    <col min="3033" max="3033" width="29.140625" style="315" customWidth="1"/>
    <col min="3034" max="3034" width="4.42578125" style="315" customWidth="1"/>
    <col min="3035" max="3035" width="8.85546875" style="315" customWidth="1"/>
    <col min="3036" max="3036" width="0.85546875" style="315" customWidth="1"/>
    <col min="3037" max="3037" width="12.5703125" style="315" customWidth="1"/>
    <col min="3038" max="3038" width="1.85546875" style="315" customWidth="1"/>
    <col min="3039" max="3071" width="9.140625" style="315"/>
    <col min="3072" max="3072" width="5.42578125" style="315" customWidth="1"/>
    <col min="3073" max="3073" width="36.140625" style="315" customWidth="1"/>
    <col min="3074" max="3074" width="13.5703125" style="315" customWidth="1"/>
    <col min="3075" max="3075" width="5.85546875" style="315" customWidth="1"/>
    <col min="3076" max="3077" width="14.5703125" style="315" customWidth="1"/>
    <col min="3078" max="3078" width="1.85546875" style="315" customWidth="1"/>
    <col min="3079" max="3286" width="9.140625" style="315"/>
    <col min="3287" max="3287" width="2.85546875" style="315" customWidth="1"/>
    <col min="3288" max="3288" width="35.5703125" style="315" customWidth="1"/>
    <col min="3289" max="3289" width="29.140625" style="315" customWidth="1"/>
    <col min="3290" max="3290" width="4.42578125" style="315" customWidth="1"/>
    <col min="3291" max="3291" width="8.85546875" style="315" customWidth="1"/>
    <col min="3292" max="3292" width="0.85546875" style="315" customWidth="1"/>
    <col min="3293" max="3293" width="12.5703125" style="315" customWidth="1"/>
    <col min="3294" max="3294" width="1.85546875" style="315" customWidth="1"/>
    <col min="3295" max="3327" width="9.140625" style="315"/>
    <col min="3328" max="3328" width="5.42578125" style="315" customWidth="1"/>
    <col min="3329" max="3329" width="36.140625" style="315" customWidth="1"/>
    <col min="3330" max="3330" width="13.5703125" style="315" customWidth="1"/>
    <col min="3331" max="3331" width="5.85546875" style="315" customWidth="1"/>
    <col min="3332" max="3333" width="14.5703125" style="315" customWidth="1"/>
    <col min="3334" max="3334" width="1.85546875" style="315" customWidth="1"/>
    <col min="3335" max="3542" width="9.140625" style="315"/>
    <col min="3543" max="3543" width="2.85546875" style="315" customWidth="1"/>
    <col min="3544" max="3544" width="35.5703125" style="315" customWidth="1"/>
    <col min="3545" max="3545" width="29.140625" style="315" customWidth="1"/>
    <col min="3546" max="3546" width="4.42578125" style="315" customWidth="1"/>
    <col min="3547" max="3547" width="8.85546875" style="315" customWidth="1"/>
    <col min="3548" max="3548" width="0.85546875" style="315" customWidth="1"/>
    <col min="3549" max="3549" width="12.5703125" style="315" customWidth="1"/>
    <col min="3550" max="3550" width="1.85546875" style="315" customWidth="1"/>
    <col min="3551" max="3583" width="9.140625" style="315"/>
    <col min="3584" max="3584" width="5.42578125" style="315" customWidth="1"/>
    <col min="3585" max="3585" width="36.140625" style="315" customWidth="1"/>
    <col min="3586" max="3586" width="13.5703125" style="315" customWidth="1"/>
    <col min="3587" max="3587" width="5.85546875" style="315" customWidth="1"/>
    <col min="3588" max="3589" width="14.5703125" style="315" customWidth="1"/>
    <col min="3590" max="3590" width="1.85546875" style="315" customWidth="1"/>
    <col min="3591" max="3798" width="9.140625" style="315"/>
    <col min="3799" max="3799" width="2.85546875" style="315" customWidth="1"/>
    <col min="3800" max="3800" width="35.5703125" style="315" customWidth="1"/>
    <col min="3801" max="3801" width="29.140625" style="315" customWidth="1"/>
    <col min="3802" max="3802" width="4.42578125" style="315" customWidth="1"/>
    <col min="3803" max="3803" width="8.85546875" style="315" customWidth="1"/>
    <col min="3804" max="3804" width="0.85546875" style="315" customWidth="1"/>
    <col min="3805" max="3805" width="12.5703125" style="315" customWidth="1"/>
    <col min="3806" max="3806" width="1.85546875" style="315" customWidth="1"/>
    <col min="3807" max="3839" width="9.140625" style="315"/>
    <col min="3840" max="3840" width="5.42578125" style="315" customWidth="1"/>
    <col min="3841" max="3841" width="36.140625" style="315" customWidth="1"/>
    <col min="3842" max="3842" width="13.5703125" style="315" customWidth="1"/>
    <col min="3843" max="3843" width="5.85546875" style="315" customWidth="1"/>
    <col min="3844" max="3845" width="14.5703125" style="315" customWidth="1"/>
    <col min="3846" max="3846" width="1.85546875" style="315" customWidth="1"/>
    <col min="3847" max="4054" width="9.140625" style="315"/>
    <col min="4055" max="4055" width="2.85546875" style="315" customWidth="1"/>
    <col min="4056" max="4056" width="35.5703125" style="315" customWidth="1"/>
    <col min="4057" max="4057" width="29.140625" style="315" customWidth="1"/>
    <col min="4058" max="4058" width="4.42578125" style="315" customWidth="1"/>
    <col min="4059" max="4059" width="8.85546875" style="315" customWidth="1"/>
    <col min="4060" max="4060" width="0.85546875" style="315" customWidth="1"/>
    <col min="4061" max="4061" width="12.5703125" style="315" customWidth="1"/>
    <col min="4062" max="4062" width="1.85546875" style="315" customWidth="1"/>
    <col min="4063" max="4095" width="9.140625" style="315"/>
    <col min="4096" max="4096" width="5.42578125" style="315" customWidth="1"/>
    <col min="4097" max="4097" width="36.140625" style="315" customWidth="1"/>
    <col min="4098" max="4098" width="13.5703125" style="315" customWidth="1"/>
    <col min="4099" max="4099" width="5.85546875" style="315" customWidth="1"/>
    <col min="4100" max="4101" width="14.5703125" style="315" customWidth="1"/>
    <col min="4102" max="4102" width="1.85546875" style="315" customWidth="1"/>
    <col min="4103" max="4310" width="9.140625" style="315"/>
    <col min="4311" max="4311" width="2.85546875" style="315" customWidth="1"/>
    <col min="4312" max="4312" width="35.5703125" style="315" customWidth="1"/>
    <col min="4313" max="4313" width="29.140625" style="315" customWidth="1"/>
    <col min="4314" max="4314" width="4.42578125" style="315" customWidth="1"/>
    <col min="4315" max="4315" width="8.85546875" style="315" customWidth="1"/>
    <col min="4316" max="4316" width="0.85546875" style="315" customWidth="1"/>
    <col min="4317" max="4317" width="12.5703125" style="315" customWidth="1"/>
    <col min="4318" max="4318" width="1.85546875" style="315" customWidth="1"/>
    <col min="4319" max="4351" width="9.140625" style="315"/>
    <col min="4352" max="4352" width="5.42578125" style="315" customWidth="1"/>
    <col min="4353" max="4353" width="36.140625" style="315" customWidth="1"/>
    <col min="4354" max="4354" width="13.5703125" style="315" customWidth="1"/>
    <col min="4355" max="4355" width="5.85546875" style="315" customWidth="1"/>
    <col min="4356" max="4357" width="14.5703125" style="315" customWidth="1"/>
    <col min="4358" max="4358" width="1.85546875" style="315" customWidth="1"/>
    <col min="4359" max="4566" width="9.140625" style="315"/>
    <col min="4567" max="4567" width="2.85546875" style="315" customWidth="1"/>
    <col min="4568" max="4568" width="35.5703125" style="315" customWidth="1"/>
    <col min="4569" max="4569" width="29.140625" style="315" customWidth="1"/>
    <col min="4570" max="4570" width="4.42578125" style="315" customWidth="1"/>
    <col min="4571" max="4571" width="8.85546875" style="315" customWidth="1"/>
    <col min="4572" max="4572" width="0.85546875" style="315" customWidth="1"/>
    <col min="4573" max="4573" width="12.5703125" style="315" customWidth="1"/>
    <col min="4574" max="4574" width="1.85546875" style="315" customWidth="1"/>
    <col min="4575" max="4607" width="9.140625" style="315"/>
    <col min="4608" max="4608" width="5.42578125" style="315" customWidth="1"/>
    <col min="4609" max="4609" width="36.140625" style="315" customWidth="1"/>
    <col min="4610" max="4610" width="13.5703125" style="315" customWidth="1"/>
    <col min="4611" max="4611" width="5.85546875" style="315" customWidth="1"/>
    <col min="4612" max="4613" width="14.5703125" style="315" customWidth="1"/>
    <col min="4614" max="4614" width="1.85546875" style="315" customWidth="1"/>
    <col min="4615" max="4822" width="9.140625" style="315"/>
    <col min="4823" max="4823" width="2.85546875" style="315" customWidth="1"/>
    <col min="4824" max="4824" width="35.5703125" style="315" customWidth="1"/>
    <col min="4825" max="4825" width="29.140625" style="315" customWidth="1"/>
    <col min="4826" max="4826" width="4.42578125" style="315" customWidth="1"/>
    <col min="4827" max="4827" width="8.85546875" style="315" customWidth="1"/>
    <col min="4828" max="4828" width="0.85546875" style="315" customWidth="1"/>
    <col min="4829" max="4829" width="12.5703125" style="315" customWidth="1"/>
    <col min="4830" max="4830" width="1.85546875" style="315" customWidth="1"/>
    <col min="4831" max="4863" width="9.140625" style="315"/>
    <col min="4864" max="4864" width="5.42578125" style="315" customWidth="1"/>
    <col min="4865" max="4865" width="36.140625" style="315" customWidth="1"/>
    <col min="4866" max="4866" width="13.5703125" style="315" customWidth="1"/>
    <col min="4867" max="4867" width="5.85546875" style="315" customWidth="1"/>
    <col min="4868" max="4869" width="14.5703125" style="315" customWidth="1"/>
    <col min="4870" max="4870" width="1.85546875" style="315" customWidth="1"/>
    <col min="4871" max="5078" width="9.140625" style="315"/>
    <col min="5079" max="5079" width="2.85546875" style="315" customWidth="1"/>
    <col min="5080" max="5080" width="35.5703125" style="315" customWidth="1"/>
    <col min="5081" max="5081" width="29.140625" style="315" customWidth="1"/>
    <col min="5082" max="5082" width="4.42578125" style="315" customWidth="1"/>
    <col min="5083" max="5083" width="8.85546875" style="315" customWidth="1"/>
    <col min="5084" max="5084" width="0.85546875" style="315" customWidth="1"/>
    <col min="5085" max="5085" width="12.5703125" style="315" customWidth="1"/>
    <col min="5086" max="5086" width="1.85546875" style="315" customWidth="1"/>
    <col min="5087" max="5119" width="9.140625" style="315"/>
    <col min="5120" max="5120" width="5.42578125" style="315" customWidth="1"/>
    <col min="5121" max="5121" width="36.140625" style="315" customWidth="1"/>
    <col min="5122" max="5122" width="13.5703125" style="315" customWidth="1"/>
    <col min="5123" max="5123" width="5.85546875" style="315" customWidth="1"/>
    <col min="5124" max="5125" width="14.5703125" style="315" customWidth="1"/>
    <col min="5126" max="5126" width="1.85546875" style="315" customWidth="1"/>
    <col min="5127" max="5334" width="9.140625" style="315"/>
    <col min="5335" max="5335" width="2.85546875" style="315" customWidth="1"/>
    <col min="5336" max="5336" width="35.5703125" style="315" customWidth="1"/>
    <col min="5337" max="5337" width="29.140625" style="315" customWidth="1"/>
    <col min="5338" max="5338" width="4.42578125" style="315" customWidth="1"/>
    <col min="5339" max="5339" width="8.85546875" style="315" customWidth="1"/>
    <col min="5340" max="5340" width="0.85546875" style="315" customWidth="1"/>
    <col min="5341" max="5341" width="12.5703125" style="315" customWidth="1"/>
    <col min="5342" max="5342" width="1.85546875" style="315" customWidth="1"/>
    <col min="5343" max="5375" width="9.140625" style="315"/>
    <col min="5376" max="5376" width="5.42578125" style="315" customWidth="1"/>
    <col min="5377" max="5377" width="36.140625" style="315" customWidth="1"/>
    <col min="5378" max="5378" width="13.5703125" style="315" customWidth="1"/>
    <col min="5379" max="5379" width="5.85546875" style="315" customWidth="1"/>
    <col min="5380" max="5381" width="14.5703125" style="315" customWidth="1"/>
    <col min="5382" max="5382" width="1.85546875" style="315" customWidth="1"/>
    <col min="5383" max="5590" width="9.140625" style="315"/>
    <col min="5591" max="5591" width="2.85546875" style="315" customWidth="1"/>
    <col min="5592" max="5592" width="35.5703125" style="315" customWidth="1"/>
    <col min="5593" max="5593" width="29.140625" style="315" customWidth="1"/>
    <col min="5594" max="5594" width="4.42578125" style="315" customWidth="1"/>
    <col min="5595" max="5595" width="8.85546875" style="315" customWidth="1"/>
    <col min="5596" max="5596" width="0.85546875" style="315" customWidth="1"/>
    <col min="5597" max="5597" width="12.5703125" style="315" customWidth="1"/>
    <col min="5598" max="5598" width="1.85546875" style="315" customWidth="1"/>
    <col min="5599" max="5631" width="9.140625" style="315"/>
    <col min="5632" max="5632" width="5.42578125" style="315" customWidth="1"/>
    <col min="5633" max="5633" width="36.140625" style="315" customWidth="1"/>
    <col min="5634" max="5634" width="13.5703125" style="315" customWidth="1"/>
    <col min="5635" max="5635" width="5.85546875" style="315" customWidth="1"/>
    <col min="5636" max="5637" width="14.5703125" style="315" customWidth="1"/>
    <col min="5638" max="5638" width="1.85546875" style="315" customWidth="1"/>
    <col min="5639" max="5846" width="9.140625" style="315"/>
    <col min="5847" max="5847" width="2.85546875" style="315" customWidth="1"/>
    <col min="5848" max="5848" width="35.5703125" style="315" customWidth="1"/>
    <col min="5849" max="5849" width="29.140625" style="315" customWidth="1"/>
    <col min="5850" max="5850" width="4.42578125" style="315" customWidth="1"/>
    <col min="5851" max="5851" width="8.85546875" style="315" customWidth="1"/>
    <col min="5852" max="5852" width="0.85546875" style="315" customWidth="1"/>
    <col min="5853" max="5853" width="12.5703125" style="315" customWidth="1"/>
    <col min="5854" max="5854" width="1.85546875" style="315" customWidth="1"/>
    <col min="5855" max="5887" width="9.140625" style="315"/>
    <col min="5888" max="5888" width="5.42578125" style="315" customWidth="1"/>
    <col min="5889" max="5889" width="36.140625" style="315" customWidth="1"/>
    <col min="5890" max="5890" width="13.5703125" style="315" customWidth="1"/>
    <col min="5891" max="5891" width="5.85546875" style="315" customWidth="1"/>
    <col min="5892" max="5893" width="14.5703125" style="315" customWidth="1"/>
    <col min="5894" max="5894" width="1.85546875" style="315" customWidth="1"/>
    <col min="5895" max="6102" width="9.140625" style="315"/>
    <col min="6103" max="6103" width="2.85546875" style="315" customWidth="1"/>
    <col min="6104" max="6104" width="35.5703125" style="315" customWidth="1"/>
    <col min="6105" max="6105" width="29.140625" style="315" customWidth="1"/>
    <col min="6106" max="6106" width="4.42578125" style="315" customWidth="1"/>
    <col min="6107" max="6107" width="8.85546875" style="315" customWidth="1"/>
    <col min="6108" max="6108" width="0.85546875" style="315" customWidth="1"/>
    <col min="6109" max="6109" width="12.5703125" style="315" customWidth="1"/>
    <col min="6110" max="6110" width="1.85546875" style="315" customWidth="1"/>
    <col min="6111" max="6143" width="9.140625" style="315"/>
    <col min="6144" max="6144" width="5.42578125" style="315" customWidth="1"/>
    <col min="6145" max="6145" width="36.140625" style="315" customWidth="1"/>
    <col min="6146" max="6146" width="13.5703125" style="315" customWidth="1"/>
    <col min="6147" max="6147" width="5.85546875" style="315" customWidth="1"/>
    <col min="6148" max="6149" width="14.5703125" style="315" customWidth="1"/>
    <col min="6150" max="6150" width="1.85546875" style="315" customWidth="1"/>
    <col min="6151" max="6358" width="9.140625" style="315"/>
    <col min="6359" max="6359" width="2.85546875" style="315" customWidth="1"/>
    <col min="6360" max="6360" width="35.5703125" style="315" customWidth="1"/>
    <col min="6361" max="6361" width="29.140625" style="315" customWidth="1"/>
    <col min="6362" max="6362" width="4.42578125" style="315" customWidth="1"/>
    <col min="6363" max="6363" width="8.85546875" style="315" customWidth="1"/>
    <col min="6364" max="6364" width="0.85546875" style="315" customWidth="1"/>
    <col min="6365" max="6365" width="12.5703125" style="315" customWidth="1"/>
    <col min="6366" max="6366" width="1.85546875" style="315" customWidth="1"/>
    <col min="6367" max="6399" width="9.140625" style="315"/>
    <col min="6400" max="6400" width="5.42578125" style="315" customWidth="1"/>
    <col min="6401" max="6401" width="36.140625" style="315" customWidth="1"/>
    <col min="6402" max="6402" width="13.5703125" style="315" customWidth="1"/>
    <col min="6403" max="6403" width="5.85546875" style="315" customWidth="1"/>
    <col min="6404" max="6405" width="14.5703125" style="315" customWidth="1"/>
    <col min="6406" max="6406" width="1.85546875" style="315" customWidth="1"/>
    <col min="6407" max="6614" width="9.140625" style="315"/>
    <col min="6615" max="6615" width="2.85546875" style="315" customWidth="1"/>
    <col min="6616" max="6616" width="35.5703125" style="315" customWidth="1"/>
    <col min="6617" max="6617" width="29.140625" style="315" customWidth="1"/>
    <col min="6618" max="6618" width="4.42578125" style="315" customWidth="1"/>
    <col min="6619" max="6619" width="8.85546875" style="315" customWidth="1"/>
    <col min="6620" max="6620" width="0.85546875" style="315" customWidth="1"/>
    <col min="6621" max="6621" width="12.5703125" style="315" customWidth="1"/>
    <col min="6622" max="6622" width="1.85546875" style="315" customWidth="1"/>
    <col min="6623" max="6655" width="9.140625" style="315"/>
    <col min="6656" max="6656" width="5.42578125" style="315" customWidth="1"/>
    <col min="6657" max="6657" width="36.140625" style="315" customWidth="1"/>
    <col min="6658" max="6658" width="13.5703125" style="315" customWidth="1"/>
    <col min="6659" max="6659" width="5.85546875" style="315" customWidth="1"/>
    <col min="6660" max="6661" width="14.5703125" style="315" customWidth="1"/>
    <col min="6662" max="6662" width="1.85546875" style="315" customWidth="1"/>
    <col min="6663" max="6870" width="9.140625" style="315"/>
    <col min="6871" max="6871" width="2.85546875" style="315" customWidth="1"/>
    <col min="6872" max="6872" width="35.5703125" style="315" customWidth="1"/>
    <col min="6873" max="6873" width="29.140625" style="315" customWidth="1"/>
    <col min="6874" max="6874" width="4.42578125" style="315" customWidth="1"/>
    <col min="6875" max="6875" width="8.85546875" style="315" customWidth="1"/>
    <col min="6876" max="6876" width="0.85546875" style="315" customWidth="1"/>
    <col min="6877" max="6877" width="12.5703125" style="315" customWidth="1"/>
    <col min="6878" max="6878" width="1.85546875" style="315" customWidth="1"/>
    <col min="6879" max="6911" width="9.140625" style="315"/>
    <col min="6912" max="6912" width="5.42578125" style="315" customWidth="1"/>
    <col min="6913" max="6913" width="36.140625" style="315" customWidth="1"/>
    <col min="6914" max="6914" width="13.5703125" style="315" customWidth="1"/>
    <col min="6915" max="6915" width="5.85546875" style="315" customWidth="1"/>
    <col min="6916" max="6917" width="14.5703125" style="315" customWidth="1"/>
    <col min="6918" max="6918" width="1.85546875" style="315" customWidth="1"/>
    <col min="6919" max="7126" width="9.140625" style="315"/>
    <col min="7127" max="7127" width="2.85546875" style="315" customWidth="1"/>
    <col min="7128" max="7128" width="35.5703125" style="315" customWidth="1"/>
    <col min="7129" max="7129" width="29.140625" style="315" customWidth="1"/>
    <col min="7130" max="7130" width="4.42578125" style="315" customWidth="1"/>
    <col min="7131" max="7131" width="8.85546875" style="315" customWidth="1"/>
    <col min="7132" max="7132" width="0.85546875" style="315" customWidth="1"/>
    <col min="7133" max="7133" width="12.5703125" style="315" customWidth="1"/>
    <col min="7134" max="7134" width="1.85546875" style="315" customWidth="1"/>
    <col min="7135" max="7167" width="9.140625" style="315"/>
    <col min="7168" max="7168" width="5.42578125" style="315" customWidth="1"/>
    <col min="7169" max="7169" width="36.140625" style="315" customWidth="1"/>
    <col min="7170" max="7170" width="13.5703125" style="315" customWidth="1"/>
    <col min="7171" max="7171" width="5.85546875" style="315" customWidth="1"/>
    <col min="7172" max="7173" width="14.5703125" style="315" customWidth="1"/>
    <col min="7174" max="7174" width="1.85546875" style="315" customWidth="1"/>
    <col min="7175" max="7382" width="9.140625" style="315"/>
    <col min="7383" max="7383" width="2.85546875" style="315" customWidth="1"/>
    <col min="7384" max="7384" width="35.5703125" style="315" customWidth="1"/>
    <col min="7385" max="7385" width="29.140625" style="315" customWidth="1"/>
    <col min="7386" max="7386" width="4.42578125" style="315" customWidth="1"/>
    <col min="7387" max="7387" width="8.85546875" style="315" customWidth="1"/>
    <col min="7388" max="7388" width="0.85546875" style="315" customWidth="1"/>
    <col min="7389" max="7389" width="12.5703125" style="315" customWidth="1"/>
    <col min="7390" max="7390" width="1.85546875" style="315" customWidth="1"/>
    <col min="7391" max="7423" width="9.140625" style="315"/>
    <col min="7424" max="7424" width="5.42578125" style="315" customWidth="1"/>
    <col min="7425" max="7425" width="36.140625" style="315" customWidth="1"/>
    <col min="7426" max="7426" width="13.5703125" style="315" customWidth="1"/>
    <col min="7427" max="7427" width="5.85546875" style="315" customWidth="1"/>
    <col min="7428" max="7429" width="14.5703125" style="315" customWidth="1"/>
    <col min="7430" max="7430" width="1.85546875" style="315" customWidth="1"/>
    <col min="7431" max="7638" width="9.140625" style="315"/>
    <col min="7639" max="7639" width="2.85546875" style="315" customWidth="1"/>
    <col min="7640" max="7640" width="35.5703125" style="315" customWidth="1"/>
    <col min="7641" max="7641" width="29.140625" style="315" customWidth="1"/>
    <col min="7642" max="7642" width="4.42578125" style="315" customWidth="1"/>
    <col min="7643" max="7643" width="8.85546875" style="315" customWidth="1"/>
    <col min="7644" max="7644" width="0.85546875" style="315" customWidth="1"/>
    <col min="7645" max="7645" width="12.5703125" style="315" customWidth="1"/>
    <col min="7646" max="7646" width="1.85546875" style="315" customWidth="1"/>
    <col min="7647" max="7679" width="9.140625" style="315"/>
    <col min="7680" max="7680" width="5.42578125" style="315" customWidth="1"/>
    <col min="7681" max="7681" width="36.140625" style="315" customWidth="1"/>
    <col min="7682" max="7682" width="13.5703125" style="315" customWidth="1"/>
    <col min="7683" max="7683" width="5.85546875" style="315" customWidth="1"/>
    <col min="7684" max="7685" width="14.5703125" style="315" customWidth="1"/>
    <col min="7686" max="7686" width="1.85546875" style="315" customWidth="1"/>
    <col min="7687" max="7894" width="9.140625" style="315"/>
    <col min="7895" max="7895" width="2.85546875" style="315" customWidth="1"/>
    <col min="7896" max="7896" width="35.5703125" style="315" customWidth="1"/>
    <col min="7897" max="7897" width="29.140625" style="315" customWidth="1"/>
    <col min="7898" max="7898" width="4.42578125" style="315" customWidth="1"/>
    <col min="7899" max="7899" width="8.85546875" style="315" customWidth="1"/>
    <col min="7900" max="7900" width="0.85546875" style="315" customWidth="1"/>
    <col min="7901" max="7901" width="12.5703125" style="315" customWidth="1"/>
    <col min="7902" max="7902" width="1.85546875" style="315" customWidth="1"/>
    <col min="7903" max="7935" width="9.140625" style="315"/>
    <col min="7936" max="7936" width="5.42578125" style="315" customWidth="1"/>
    <col min="7937" max="7937" width="36.140625" style="315" customWidth="1"/>
    <col min="7938" max="7938" width="13.5703125" style="315" customWidth="1"/>
    <col min="7939" max="7939" width="5.85546875" style="315" customWidth="1"/>
    <col min="7940" max="7941" width="14.5703125" style="315" customWidth="1"/>
    <col min="7942" max="7942" width="1.85546875" style="315" customWidth="1"/>
    <col min="7943" max="8150" width="9.140625" style="315"/>
    <col min="8151" max="8151" width="2.85546875" style="315" customWidth="1"/>
    <col min="8152" max="8152" width="35.5703125" style="315" customWidth="1"/>
    <col min="8153" max="8153" width="29.140625" style="315" customWidth="1"/>
    <col min="8154" max="8154" width="4.42578125" style="315" customWidth="1"/>
    <col min="8155" max="8155" width="8.85546875" style="315" customWidth="1"/>
    <col min="8156" max="8156" width="0.85546875" style="315" customWidth="1"/>
    <col min="8157" max="8157" width="12.5703125" style="315" customWidth="1"/>
    <col min="8158" max="8158" width="1.85546875" style="315" customWidth="1"/>
    <col min="8159" max="8191" width="9.140625" style="315"/>
    <col min="8192" max="8192" width="5.42578125" style="315" customWidth="1"/>
    <col min="8193" max="8193" width="36.140625" style="315" customWidth="1"/>
    <col min="8194" max="8194" width="13.5703125" style="315" customWidth="1"/>
    <col min="8195" max="8195" width="5.85546875" style="315" customWidth="1"/>
    <col min="8196" max="8197" width="14.5703125" style="315" customWidth="1"/>
    <col min="8198" max="8198" width="1.85546875" style="315" customWidth="1"/>
    <col min="8199" max="8406" width="9.140625" style="315"/>
    <col min="8407" max="8407" width="2.85546875" style="315" customWidth="1"/>
    <col min="8408" max="8408" width="35.5703125" style="315" customWidth="1"/>
    <col min="8409" max="8409" width="29.140625" style="315" customWidth="1"/>
    <col min="8410" max="8410" width="4.42578125" style="315" customWidth="1"/>
    <col min="8411" max="8411" width="8.85546875" style="315" customWidth="1"/>
    <col min="8412" max="8412" width="0.85546875" style="315" customWidth="1"/>
    <col min="8413" max="8413" width="12.5703125" style="315" customWidth="1"/>
    <col min="8414" max="8414" width="1.85546875" style="315" customWidth="1"/>
    <col min="8415" max="8447" width="9.140625" style="315"/>
    <col min="8448" max="8448" width="5.42578125" style="315" customWidth="1"/>
    <col min="8449" max="8449" width="36.140625" style="315" customWidth="1"/>
    <col min="8450" max="8450" width="13.5703125" style="315" customWidth="1"/>
    <col min="8451" max="8451" width="5.85546875" style="315" customWidth="1"/>
    <col min="8452" max="8453" width="14.5703125" style="315" customWidth="1"/>
    <col min="8454" max="8454" width="1.85546875" style="315" customWidth="1"/>
    <col min="8455" max="8662" width="9.140625" style="315"/>
    <col min="8663" max="8663" width="2.85546875" style="315" customWidth="1"/>
    <col min="8664" max="8664" width="35.5703125" style="315" customWidth="1"/>
    <col min="8665" max="8665" width="29.140625" style="315" customWidth="1"/>
    <col min="8666" max="8666" width="4.42578125" style="315" customWidth="1"/>
    <col min="8667" max="8667" width="8.85546875" style="315" customWidth="1"/>
    <col min="8668" max="8668" width="0.85546875" style="315" customWidth="1"/>
    <col min="8669" max="8669" width="12.5703125" style="315" customWidth="1"/>
    <col min="8670" max="8670" width="1.85546875" style="315" customWidth="1"/>
    <col min="8671" max="8703" width="9.140625" style="315"/>
    <col min="8704" max="8704" width="5.42578125" style="315" customWidth="1"/>
    <col min="8705" max="8705" width="36.140625" style="315" customWidth="1"/>
    <col min="8706" max="8706" width="13.5703125" style="315" customWidth="1"/>
    <col min="8707" max="8707" width="5.85546875" style="315" customWidth="1"/>
    <col min="8708" max="8709" width="14.5703125" style="315" customWidth="1"/>
    <col min="8710" max="8710" width="1.85546875" style="315" customWidth="1"/>
    <col min="8711" max="8918" width="9.140625" style="315"/>
    <col min="8919" max="8919" width="2.85546875" style="315" customWidth="1"/>
    <col min="8920" max="8920" width="35.5703125" style="315" customWidth="1"/>
    <col min="8921" max="8921" width="29.140625" style="315" customWidth="1"/>
    <col min="8922" max="8922" width="4.42578125" style="315" customWidth="1"/>
    <col min="8923" max="8923" width="8.85546875" style="315" customWidth="1"/>
    <col min="8924" max="8924" width="0.85546875" style="315" customWidth="1"/>
    <col min="8925" max="8925" width="12.5703125" style="315" customWidth="1"/>
    <col min="8926" max="8926" width="1.85546875" style="315" customWidth="1"/>
    <col min="8927" max="8959" width="9.140625" style="315"/>
    <col min="8960" max="8960" width="5.42578125" style="315" customWidth="1"/>
    <col min="8961" max="8961" width="36.140625" style="315" customWidth="1"/>
    <col min="8962" max="8962" width="13.5703125" style="315" customWidth="1"/>
    <col min="8963" max="8963" width="5.85546875" style="315" customWidth="1"/>
    <col min="8964" max="8965" width="14.5703125" style="315" customWidth="1"/>
    <col min="8966" max="8966" width="1.85546875" style="315" customWidth="1"/>
    <col min="8967" max="9174" width="9.140625" style="315"/>
    <col min="9175" max="9175" width="2.85546875" style="315" customWidth="1"/>
    <col min="9176" max="9176" width="35.5703125" style="315" customWidth="1"/>
    <col min="9177" max="9177" width="29.140625" style="315" customWidth="1"/>
    <col min="9178" max="9178" width="4.42578125" style="315" customWidth="1"/>
    <col min="9179" max="9179" width="8.85546875" style="315" customWidth="1"/>
    <col min="9180" max="9180" width="0.85546875" style="315" customWidth="1"/>
    <col min="9181" max="9181" width="12.5703125" style="315" customWidth="1"/>
    <col min="9182" max="9182" width="1.85546875" style="315" customWidth="1"/>
    <col min="9183" max="9215" width="9.140625" style="315"/>
    <col min="9216" max="9216" width="5.42578125" style="315" customWidth="1"/>
    <col min="9217" max="9217" width="36.140625" style="315" customWidth="1"/>
    <col min="9218" max="9218" width="13.5703125" style="315" customWidth="1"/>
    <col min="9219" max="9219" width="5.85546875" style="315" customWidth="1"/>
    <col min="9220" max="9221" width="14.5703125" style="315" customWidth="1"/>
    <col min="9222" max="9222" width="1.85546875" style="315" customWidth="1"/>
    <col min="9223" max="9430" width="9.140625" style="315"/>
    <col min="9431" max="9431" width="2.85546875" style="315" customWidth="1"/>
    <col min="9432" max="9432" width="35.5703125" style="315" customWidth="1"/>
    <col min="9433" max="9433" width="29.140625" style="315" customWidth="1"/>
    <col min="9434" max="9434" width="4.42578125" style="315" customWidth="1"/>
    <col min="9435" max="9435" width="8.85546875" style="315" customWidth="1"/>
    <col min="9436" max="9436" width="0.85546875" style="315" customWidth="1"/>
    <col min="9437" max="9437" width="12.5703125" style="315" customWidth="1"/>
    <col min="9438" max="9438" width="1.85546875" style="315" customWidth="1"/>
    <col min="9439" max="9471" width="9.140625" style="315"/>
    <col min="9472" max="9472" width="5.42578125" style="315" customWidth="1"/>
    <col min="9473" max="9473" width="36.140625" style="315" customWidth="1"/>
    <col min="9474" max="9474" width="13.5703125" style="315" customWidth="1"/>
    <col min="9475" max="9475" width="5.85546875" style="315" customWidth="1"/>
    <col min="9476" max="9477" width="14.5703125" style="315" customWidth="1"/>
    <col min="9478" max="9478" width="1.85546875" style="315" customWidth="1"/>
    <col min="9479" max="9686" width="9.140625" style="315"/>
    <col min="9687" max="9687" width="2.85546875" style="315" customWidth="1"/>
    <col min="9688" max="9688" width="35.5703125" style="315" customWidth="1"/>
    <col min="9689" max="9689" width="29.140625" style="315" customWidth="1"/>
    <col min="9690" max="9690" width="4.42578125" style="315" customWidth="1"/>
    <col min="9691" max="9691" width="8.85546875" style="315" customWidth="1"/>
    <col min="9692" max="9692" width="0.85546875" style="315" customWidth="1"/>
    <col min="9693" max="9693" width="12.5703125" style="315" customWidth="1"/>
    <col min="9694" max="9694" width="1.85546875" style="315" customWidth="1"/>
    <col min="9695" max="9727" width="9.140625" style="315"/>
    <col min="9728" max="9728" width="5.42578125" style="315" customWidth="1"/>
    <col min="9729" max="9729" width="36.140625" style="315" customWidth="1"/>
    <col min="9730" max="9730" width="13.5703125" style="315" customWidth="1"/>
    <col min="9731" max="9731" width="5.85546875" style="315" customWidth="1"/>
    <col min="9732" max="9733" width="14.5703125" style="315" customWidth="1"/>
    <col min="9734" max="9734" width="1.85546875" style="315" customWidth="1"/>
    <col min="9735" max="9942" width="9.140625" style="315"/>
    <col min="9943" max="9943" width="2.85546875" style="315" customWidth="1"/>
    <col min="9944" max="9944" width="35.5703125" style="315" customWidth="1"/>
    <col min="9945" max="9945" width="29.140625" style="315" customWidth="1"/>
    <col min="9946" max="9946" width="4.42578125" style="315" customWidth="1"/>
    <col min="9947" max="9947" width="8.85546875" style="315" customWidth="1"/>
    <col min="9948" max="9948" width="0.85546875" style="315" customWidth="1"/>
    <col min="9949" max="9949" width="12.5703125" style="315" customWidth="1"/>
    <col min="9950" max="9950" width="1.85546875" style="315" customWidth="1"/>
    <col min="9951" max="9983" width="9.140625" style="315"/>
    <col min="9984" max="9984" width="5.42578125" style="315" customWidth="1"/>
    <col min="9985" max="9985" width="36.140625" style="315" customWidth="1"/>
    <col min="9986" max="9986" width="13.5703125" style="315" customWidth="1"/>
    <col min="9987" max="9987" width="5.85546875" style="315" customWidth="1"/>
    <col min="9988" max="9989" width="14.5703125" style="315" customWidth="1"/>
    <col min="9990" max="9990" width="1.85546875" style="315" customWidth="1"/>
    <col min="9991" max="10198" width="9.140625" style="315"/>
    <col min="10199" max="10199" width="2.85546875" style="315" customWidth="1"/>
    <col min="10200" max="10200" width="35.5703125" style="315" customWidth="1"/>
    <col min="10201" max="10201" width="29.140625" style="315" customWidth="1"/>
    <col min="10202" max="10202" width="4.42578125" style="315" customWidth="1"/>
    <col min="10203" max="10203" width="8.85546875" style="315" customWidth="1"/>
    <col min="10204" max="10204" width="0.85546875" style="315" customWidth="1"/>
    <col min="10205" max="10205" width="12.5703125" style="315" customWidth="1"/>
    <col min="10206" max="10206" width="1.85546875" style="315" customWidth="1"/>
    <col min="10207" max="10239" width="9.140625" style="315"/>
    <col min="10240" max="10240" width="5.42578125" style="315" customWidth="1"/>
    <col min="10241" max="10241" width="36.140625" style="315" customWidth="1"/>
    <col min="10242" max="10242" width="13.5703125" style="315" customWidth="1"/>
    <col min="10243" max="10243" width="5.85546875" style="315" customWidth="1"/>
    <col min="10244" max="10245" width="14.5703125" style="315" customWidth="1"/>
    <col min="10246" max="10246" width="1.85546875" style="315" customWidth="1"/>
    <col min="10247" max="10454" width="9.140625" style="315"/>
    <col min="10455" max="10455" width="2.85546875" style="315" customWidth="1"/>
    <col min="10456" max="10456" width="35.5703125" style="315" customWidth="1"/>
    <col min="10457" max="10457" width="29.140625" style="315" customWidth="1"/>
    <col min="10458" max="10458" width="4.42578125" style="315" customWidth="1"/>
    <col min="10459" max="10459" width="8.85546875" style="315" customWidth="1"/>
    <col min="10460" max="10460" width="0.85546875" style="315" customWidth="1"/>
    <col min="10461" max="10461" width="12.5703125" style="315" customWidth="1"/>
    <col min="10462" max="10462" width="1.85546875" style="315" customWidth="1"/>
    <col min="10463" max="10495" width="9.140625" style="315"/>
    <col min="10496" max="10496" width="5.42578125" style="315" customWidth="1"/>
    <col min="10497" max="10497" width="36.140625" style="315" customWidth="1"/>
    <col min="10498" max="10498" width="13.5703125" style="315" customWidth="1"/>
    <col min="10499" max="10499" width="5.85546875" style="315" customWidth="1"/>
    <col min="10500" max="10501" width="14.5703125" style="315" customWidth="1"/>
    <col min="10502" max="10502" width="1.85546875" style="315" customWidth="1"/>
    <col min="10503" max="10710" width="9.140625" style="315"/>
    <col min="10711" max="10711" width="2.85546875" style="315" customWidth="1"/>
    <col min="10712" max="10712" width="35.5703125" style="315" customWidth="1"/>
    <col min="10713" max="10713" width="29.140625" style="315" customWidth="1"/>
    <col min="10714" max="10714" width="4.42578125" style="315" customWidth="1"/>
    <col min="10715" max="10715" width="8.85546875" style="315" customWidth="1"/>
    <col min="10716" max="10716" width="0.85546875" style="315" customWidth="1"/>
    <col min="10717" max="10717" width="12.5703125" style="315" customWidth="1"/>
    <col min="10718" max="10718" width="1.85546875" style="315" customWidth="1"/>
    <col min="10719" max="10751" width="9.140625" style="315"/>
    <col min="10752" max="10752" width="5.42578125" style="315" customWidth="1"/>
    <col min="10753" max="10753" width="36.140625" style="315" customWidth="1"/>
    <col min="10754" max="10754" width="13.5703125" style="315" customWidth="1"/>
    <col min="10755" max="10755" width="5.85546875" style="315" customWidth="1"/>
    <col min="10756" max="10757" width="14.5703125" style="315" customWidth="1"/>
    <col min="10758" max="10758" width="1.85546875" style="315" customWidth="1"/>
    <col min="10759" max="10966" width="9.140625" style="315"/>
    <col min="10967" max="10967" width="2.85546875" style="315" customWidth="1"/>
    <col min="10968" max="10968" width="35.5703125" style="315" customWidth="1"/>
    <col min="10969" max="10969" width="29.140625" style="315" customWidth="1"/>
    <col min="10970" max="10970" width="4.42578125" style="315" customWidth="1"/>
    <col min="10971" max="10971" width="8.85546875" style="315" customWidth="1"/>
    <col min="10972" max="10972" width="0.85546875" style="315" customWidth="1"/>
    <col min="10973" max="10973" width="12.5703125" style="315" customWidth="1"/>
    <col min="10974" max="10974" width="1.85546875" style="315" customWidth="1"/>
    <col min="10975" max="11007" width="9.140625" style="315"/>
    <col min="11008" max="11008" width="5.42578125" style="315" customWidth="1"/>
    <col min="11009" max="11009" width="36.140625" style="315" customWidth="1"/>
    <col min="11010" max="11010" width="13.5703125" style="315" customWidth="1"/>
    <col min="11011" max="11011" width="5.85546875" style="315" customWidth="1"/>
    <col min="11012" max="11013" width="14.5703125" style="315" customWidth="1"/>
    <col min="11014" max="11014" width="1.85546875" style="315" customWidth="1"/>
    <col min="11015" max="11222" width="9.140625" style="315"/>
    <col min="11223" max="11223" width="2.85546875" style="315" customWidth="1"/>
    <col min="11224" max="11224" width="35.5703125" style="315" customWidth="1"/>
    <col min="11225" max="11225" width="29.140625" style="315" customWidth="1"/>
    <col min="11226" max="11226" width="4.42578125" style="315" customWidth="1"/>
    <col min="11227" max="11227" width="8.85546875" style="315" customWidth="1"/>
    <col min="11228" max="11228" width="0.85546875" style="315" customWidth="1"/>
    <col min="11229" max="11229" width="12.5703125" style="315" customWidth="1"/>
    <col min="11230" max="11230" width="1.85546875" style="315" customWidth="1"/>
    <col min="11231" max="11263" width="9.140625" style="315"/>
    <col min="11264" max="11264" width="5.42578125" style="315" customWidth="1"/>
    <col min="11265" max="11265" width="36.140625" style="315" customWidth="1"/>
    <col min="11266" max="11266" width="13.5703125" style="315" customWidth="1"/>
    <col min="11267" max="11267" width="5.85546875" style="315" customWidth="1"/>
    <col min="11268" max="11269" width="14.5703125" style="315" customWidth="1"/>
    <col min="11270" max="11270" width="1.85546875" style="315" customWidth="1"/>
    <col min="11271" max="11478" width="9.140625" style="315"/>
    <col min="11479" max="11479" width="2.85546875" style="315" customWidth="1"/>
    <col min="11480" max="11480" width="35.5703125" style="315" customWidth="1"/>
    <col min="11481" max="11481" width="29.140625" style="315" customWidth="1"/>
    <col min="11482" max="11482" width="4.42578125" style="315" customWidth="1"/>
    <col min="11483" max="11483" width="8.85546875" style="315" customWidth="1"/>
    <col min="11484" max="11484" width="0.85546875" style="315" customWidth="1"/>
    <col min="11485" max="11485" width="12.5703125" style="315" customWidth="1"/>
    <col min="11486" max="11486" width="1.85546875" style="315" customWidth="1"/>
    <col min="11487" max="11519" width="9.140625" style="315"/>
    <col min="11520" max="11520" width="5.42578125" style="315" customWidth="1"/>
    <col min="11521" max="11521" width="36.140625" style="315" customWidth="1"/>
    <col min="11522" max="11522" width="13.5703125" style="315" customWidth="1"/>
    <col min="11523" max="11523" width="5.85546875" style="315" customWidth="1"/>
    <col min="11524" max="11525" width="14.5703125" style="315" customWidth="1"/>
    <col min="11526" max="11526" width="1.85546875" style="315" customWidth="1"/>
    <col min="11527" max="11734" width="9.140625" style="315"/>
    <col min="11735" max="11735" width="2.85546875" style="315" customWidth="1"/>
    <col min="11736" max="11736" width="35.5703125" style="315" customWidth="1"/>
    <col min="11737" max="11737" width="29.140625" style="315" customWidth="1"/>
    <col min="11738" max="11738" width="4.42578125" style="315" customWidth="1"/>
    <col min="11739" max="11739" width="8.85546875" style="315" customWidth="1"/>
    <col min="11740" max="11740" width="0.85546875" style="315" customWidth="1"/>
    <col min="11741" max="11741" width="12.5703125" style="315" customWidth="1"/>
    <col min="11742" max="11742" width="1.85546875" style="315" customWidth="1"/>
    <col min="11743" max="11775" width="9.140625" style="315"/>
    <col min="11776" max="11776" width="5.42578125" style="315" customWidth="1"/>
    <col min="11777" max="11777" width="36.140625" style="315" customWidth="1"/>
    <col min="11778" max="11778" width="13.5703125" style="315" customWidth="1"/>
    <col min="11779" max="11779" width="5.85546875" style="315" customWidth="1"/>
    <col min="11780" max="11781" width="14.5703125" style="315" customWidth="1"/>
    <col min="11782" max="11782" width="1.85546875" style="315" customWidth="1"/>
    <col min="11783" max="11990" width="9.140625" style="315"/>
    <col min="11991" max="11991" width="2.85546875" style="315" customWidth="1"/>
    <col min="11992" max="11992" width="35.5703125" style="315" customWidth="1"/>
    <col min="11993" max="11993" width="29.140625" style="315" customWidth="1"/>
    <col min="11994" max="11994" width="4.42578125" style="315" customWidth="1"/>
    <col min="11995" max="11995" width="8.85546875" style="315" customWidth="1"/>
    <col min="11996" max="11996" width="0.85546875" style="315" customWidth="1"/>
    <col min="11997" max="11997" width="12.5703125" style="315" customWidth="1"/>
    <col min="11998" max="11998" width="1.85546875" style="315" customWidth="1"/>
    <col min="11999" max="12031" width="9.140625" style="315"/>
    <col min="12032" max="12032" width="5.42578125" style="315" customWidth="1"/>
    <col min="12033" max="12033" width="36.140625" style="315" customWidth="1"/>
    <col min="12034" max="12034" width="13.5703125" style="315" customWidth="1"/>
    <col min="12035" max="12035" width="5.85546875" style="315" customWidth="1"/>
    <col min="12036" max="12037" width="14.5703125" style="315" customWidth="1"/>
    <col min="12038" max="12038" width="1.85546875" style="315" customWidth="1"/>
    <col min="12039" max="12246" width="9.140625" style="315"/>
    <col min="12247" max="12247" width="2.85546875" style="315" customWidth="1"/>
    <col min="12248" max="12248" width="35.5703125" style="315" customWidth="1"/>
    <col min="12249" max="12249" width="29.140625" style="315" customWidth="1"/>
    <col min="12250" max="12250" width="4.42578125" style="315" customWidth="1"/>
    <col min="12251" max="12251" width="8.85546875" style="315" customWidth="1"/>
    <col min="12252" max="12252" width="0.85546875" style="315" customWidth="1"/>
    <col min="12253" max="12253" width="12.5703125" style="315" customWidth="1"/>
    <col min="12254" max="12254" width="1.85546875" style="315" customWidth="1"/>
    <col min="12255" max="12287" width="9.140625" style="315"/>
    <col min="12288" max="12288" width="5.42578125" style="315" customWidth="1"/>
    <col min="12289" max="12289" width="36.140625" style="315" customWidth="1"/>
    <col min="12290" max="12290" width="13.5703125" style="315" customWidth="1"/>
    <col min="12291" max="12291" width="5.85546875" style="315" customWidth="1"/>
    <col min="12292" max="12293" width="14.5703125" style="315" customWidth="1"/>
    <col min="12294" max="12294" width="1.85546875" style="315" customWidth="1"/>
    <col min="12295" max="12502" width="9.140625" style="315"/>
    <col min="12503" max="12503" width="2.85546875" style="315" customWidth="1"/>
    <col min="12504" max="12504" width="35.5703125" style="315" customWidth="1"/>
    <col min="12505" max="12505" width="29.140625" style="315" customWidth="1"/>
    <col min="12506" max="12506" width="4.42578125" style="315" customWidth="1"/>
    <col min="12507" max="12507" width="8.85546875" style="315" customWidth="1"/>
    <col min="12508" max="12508" width="0.85546875" style="315" customWidth="1"/>
    <col min="12509" max="12509" width="12.5703125" style="315" customWidth="1"/>
    <col min="12510" max="12510" width="1.85546875" style="315" customWidth="1"/>
    <col min="12511" max="12543" width="9.140625" style="315"/>
    <col min="12544" max="12544" width="5.42578125" style="315" customWidth="1"/>
    <col min="12545" max="12545" width="36.140625" style="315" customWidth="1"/>
    <col min="12546" max="12546" width="13.5703125" style="315" customWidth="1"/>
    <col min="12547" max="12547" width="5.85546875" style="315" customWidth="1"/>
    <col min="12548" max="12549" width="14.5703125" style="315" customWidth="1"/>
    <col min="12550" max="12550" width="1.85546875" style="315" customWidth="1"/>
    <col min="12551" max="12758" width="9.140625" style="315"/>
    <col min="12759" max="12759" width="2.85546875" style="315" customWidth="1"/>
    <col min="12760" max="12760" width="35.5703125" style="315" customWidth="1"/>
    <col min="12761" max="12761" width="29.140625" style="315" customWidth="1"/>
    <col min="12762" max="12762" width="4.42578125" style="315" customWidth="1"/>
    <col min="12763" max="12763" width="8.85546875" style="315" customWidth="1"/>
    <col min="12764" max="12764" width="0.85546875" style="315" customWidth="1"/>
    <col min="12765" max="12765" width="12.5703125" style="315" customWidth="1"/>
    <col min="12766" max="12766" width="1.85546875" style="315" customWidth="1"/>
    <col min="12767" max="12799" width="9.140625" style="315"/>
    <col min="12800" max="12800" width="5.42578125" style="315" customWidth="1"/>
    <col min="12801" max="12801" width="36.140625" style="315" customWidth="1"/>
    <col min="12802" max="12802" width="13.5703125" style="315" customWidth="1"/>
    <col min="12803" max="12803" width="5.85546875" style="315" customWidth="1"/>
    <col min="12804" max="12805" width="14.5703125" style="315" customWidth="1"/>
    <col min="12806" max="12806" width="1.85546875" style="315" customWidth="1"/>
    <col min="12807" max="13014" width="9.140625" style="315"/>
    <col min="13015" max="13015" width="2.85546875" style="315" customWidth="1"/>
    <col min="13016" max="13016" width="35.5703125" style="315" customWidth="1"/>
    <col min="13017" max="13017" width="29.140625" style="315" customWidth="1"/>
    <col min="13018" max="13018" width="4.42578125" style="315" customWidth="1"/>
    <col min="13019" max="13019" width="8.85546875" style="315" customWidth="1"/>
    <col min="13020" max="13020" width="0.85546875" style="315" customWidth="1"/>
    <col min="13021" max="13021" width="12.5703125" style="315" customWidth="1"/>
    <col min="13022" max="13022" width="1.85546875" style="315" customWidth="1"/>
    <col min="13023" max="13055" width="9.140625" style="315"/>
    <col min="13056" max="13056" width="5.42578125" style="315" customWidth="1"/>
    <col min="13057" max="13057" width="36.140625" style="315" customWidth="1"/>
    <col min="13058" max="13058" width="13.5703125" style="315" customWidth="1"/>
    <col min="13059" max="13059" width="5.85546875" style="315" customWidth="1"/>
    <col min="13060" max="13061" width="14.5703125" style="315" customWidth="1"/>
    <col min="13062" max="13062" width="1.85546875" style="315" customWidth="1"/>
    <col min="13063" max="13270" width="9.140625" style="315"/>
    <col min="13271" max="13271" width="2.85546875" style="315" customWidth="1"/>
    <col min="13272" max="13272" width="35.5703125" style="315" customWidth="1"/>
    <col min="13273" max="13273" width="29.140625" style="315" customWidth="1"/>
    <col min="13274" max="13274" width="4.42578125" style="315" customWidth="1"/>
    <col min="13275" max="13275" width="8.85546875" style="315" customWidth="1"/>
    <col min="13276" max="13276" width="0.85546875" style="315" customWidth="1"/>
    <col min="13277" max="13277" width="12.5703125" style="315" customWidth="1"/>
    <col min="13278" max="13278" width="1.85546875" style="315" customWidth="1"/>
    <col min="13279" max="13311" width="9.140625" style="315"/>
    <col min="13312" max="13312" width="5.42578125" style="315" customWidth="1"/>
    <col min="13313" max="13313" width="36.140625" style="315" customWidth="1"/>
    <col min="13314" max="13314" width="13.5703125" style="315" customWidth="1"/>
    <col min="13315" max="13315" width="5.85546875" style="315" customWidth="1"/>
    <col min="13316" max="13317" width="14.5703125" style="315" customWidth="1"/>
    <col min="13318" max="13318" width="1.85546875" style="315" customWidth="1"/>
    <col min="13319" max="13526" width="9.140625" style="315"/>
    <col min="13527" max="13527" width="2.85546875" style="315" customWidth="1"/>
    <col min="13528" max="13528" width="35.5703125" style="315" customWidth="1"/>
    <col min="13529" max="13529" width="29.140625" style="315" customWidth="1"/>
    <col min="13530" max="13530" width="4.42578125" style="315" customWidth="1"/>
    <col min="13531" max="13531" width="8.85546875" style="315" customWidth="1"/>
    <col min="13532" max="13532" width="0.85546875" style="315" customWidth="1"/>
    <col min="13533" max="13533" width="12.5703125" style="315" customWidth="1"/>
    <col min="13534" max="13534" width="1.85546875" style="315" customWidth="1"/>
    <col min="13535" max="13567" width="9.140625" style="315"/>
    <col min="13568" max="13568" width="5.42578125" style="315" customWidth="1"/>
    <col min="13569" max="13569" width="36.140625" style="315" customWidth="1"/>
    <col min="13570" max="13570" width="13.5703125" style="315" customWidth="1"/>
    <col min="13571" max="13571" width="5.85546875" style="315" customWidth="1"/>
    <col min="13572" max="13573" width="14.5703125" style="315" customWidth="1"/>
    <col min="13574" max="13574" width="1.85546875" style="315" customWidth="1"/>
    <col min="13575" max="13782" width="9.140625" style="315"/>
    <col min="13783" max="13783" width="2.85546875" style="315" customWidth="1"/>
    <col min="13784" max="13784" width="35.5703125" style="315" customWidth="1"/>
    <col min="13785" max="13785" width="29.140625" style="315" customWidth="1"/>
    <col min="13786" max="13786" width="4.42578125" style="315" customWidth="1"/>
    <col min="13787" max="13787" width="8.85546875" style="315" customWidth="1"/>
    <col min="13788" max="13788" width="0.85546875" style="315" customWidth="1"/>
    <col min="13789" max="13789" width="12.5703125" style="315" customWidth="1"/>
    <col min="13790" max="13790" width="1.85546875" style="315" customWidth="1"/>
    <col min="13791" max="13823" width="9.140625" style="315"/>
    <col min="13824" max="13824" width="5.42578125" style="315" customWidth="1"/>
    <col min="13825" max="13825" width="36.140625" style="315" customWidth="1"/>
    <col min="13826" max="13826" width="13.5703125" style="315" customWidth="1"/>
    <col min="13827" max="13827" width="5.85546875" style="315" customWidth="1"/>
    <col min="13828" max="13829" width="14.5703125" style="315" customWidth="1"/>
    <col min="13830" max="13830" width="1.85546875" style="315" customWidth="1"/>
    <col min="13831" max="14038" width="9.140625" style="315"/>
    <col min="14039" max="14039" width="2.85546875" style="315" customWidth="1"/>
    <col min="14040" max="14040" width="35.5703125" style="315" customWidth="1"/>
    <col min="14041" max="14041" width="29.140625" style="315" customWidth="1"/>
    <col min="14042" max="14042" width="4.42578125" style="315" customWidth="1"/>
    <col min="14043" max="14043" width="8.85546875" style="315" customWidth="1"/>
    <col min="14044" max="14044" width="0.85546875" style="315" customWidth="1"/>
    <col min="14045" max="14045" width="12.5703125" style="315" customWidth="1"/>
    <col min="14046" max="14046" width="1.85546875" style="315" customWidth="1"/>
    <col min="14047" max="14079" width="9.140625" style="315"/>
    <col min="14080" max="14080" width="5.42578125" style="315" customWidth="1"/>
    <col min="14081" max="14081" width="36.140625" style="315" customWidth="1"/>
    <col min="14082" max="14082" width="13.5703125" style="315" customWidth="1"/>
    <col min="14083" max="14083" width="5.85546875" style="315" customWidth="1"/>
    <col min="14084" max="14085" width="14.5703125" style="315" customWidth="1"/>
    <col min="14086" max="14086" width="1.85546875" style="315" customWidth="1"/>
    <col min="14087" max="14294" width="9.140625" style="315"/>
    <col min="14295" max="14295" width="2.85546875" style="315" customWidth="1"/>
    <col min="14296" max="14296" width="35.5703125" style="315" customWidth="1"/>
    <col min="14297" max="14297" width="29.140625" style="315" customWidth="1"/>
    <col min="14298" max="14298" width="4.42578125" style="315" customWidth="1"/>
    <col min="14299" max="14299" width="8.85546875" style="315" customWidth="1"/>
    <col min="14300" max="14300" width="0.85546875" style="315" customWidth="1"/>
    <col min="14301" max="14301" width="12.5703125" style="315" customWidth="1"/>
    <col min="14302" max="14302" width="1.85546875" style="315" customWidth="1"/>
    <col min="14303" max="14335" width="9.140625" style="315"/>
    <col min="14336" max="14336" width="5.42578125" style="315" customWidth="1"/>
    <col min="14337" max="14337" width="36.140625" style="315" customWidth="1"/>
    <col min="14338" max="14338" width="13.5703125" style="315" customWidth="1"/>
    <col min="14339" max="14339" width="5.85546875" style="315" customWidth="1"/>
    <col min="14340" max="14341" width="14.5703125" style="315" customWidth="1"/>
    <col min="14342" max="14342" width="1.85546875" style="315" customWidth="1"/>
    <col min="14343" max="14550" width="9.140625" style="315"/>
    <col min="14551" max="14551" width="2.85546875" style="315" customWidth="1"/>
    <col min="14552" max="14552" width="35.5703125" style="315" customWidth="1"/>
    <col min="14553" max="14553" width="29.140625" style="315" customWidth="1"/>
    <col min="14554" max="14554" width="4.42578125" style="315" customWidth="1"/>
    <col min="14555" max="14555" width="8.85546875" style="315" customWidth="1"/>
    <col min="14556" max="14556" width="0.85546875" style="315" customWidth="1"/>
    <col min="14557" max="14557" width="12.5703125" style="315" customWidth="1"/>
    <col min="14558" max="14558" width="1.85546875" style="315" customWidth="1"/>
    <col min="14559" max="14591" width="9.140625" style="315"/>
    <col min="14592" max="14592" width="5.42578125" style="315" customWidth="1"/>
    <col min="14593" max="14593" width="36.140625" style="315" customWidth="1"/>
    <col min="14594" max="14594" width="13.5703125" style="315" customWidth="1"/>
    <col min="14595" max="14595" width="5.85546875" style="315" customWidth="1"/>
    <col min="14596" max="14597" width="14.5703125" style="315" customWidth="1"/>
    <col min="14598" max="14598" width="1.85546875" style="315" customWidth="1"/>
    <col min="14599" max="14806" width="9.140625" style="315"/>
    <col min="14807" max="14807" width="2.85546875" style="315" customWidth="1"/>
    <col min="14808" max="14808" width="35.5703125" style="315" customWidth="1"/>
    <col min="14809" max="14809" width="29.140625" style="315" customWidth="1"/>
    <col min="14810" max="14810" width="4.42578125" style="315" customWidth="1"/>
    <col min="14811" max="14811" width="8.85546875" style="315" customWidth="1"/>
    <col min="14812" max="14812" width="0.85546875" style="315" customWidth="1"/>
    <col min="14813" max="14813" width="12.5703125" style="315" customWidth="1"/>
    <col min="14814" max="14814" width="1.85546875" style="315" customWidth="1"/>
    <col min="14815" max="14847" width="9.140625" style="315"/>
    <col min="14848" max="14848" width="5.42578125" style="315" customWidth="1"/>
    <col min="14849" max="14849" width="36.140625" style="315" customWidth="1"/>
    <col min="14850" max="14850" width="13.5703125" style="315" customWidth="1"/>
    <col min="14851" max="14851" width="5.85546875" style="315" customWidth="1"/>
    <col min="14852" max="14853" width="14.5703125" style="315" customWidth="1"/>
    <col min="14854" max="14854" width="1.85546875" style="315" customWidth="1"/>
    <col min="14855" max="15062" width="9.140625" style="315"/>
    <col min="15063" max="15063" width="2.85546875" style="315" customWidth="1"/>
    <col min="15064" max="15064" width="35.5703125" style="315" customWidth="1"/>
    <col min="15065" max="15065" width="29.140625" style="315" customWidth="1"/>
    <col min="15066" max="15066" width="4.42578125" style="315" customWidth="1"/>
    <col min="15067" max="15067" width="8.85546875" style="315" customWidth="1"/>
    <col min="15068" max="15068" width="0.85546875" style="315" customWidth="1"/>
    <col min="15069" max="15069" width="12.5703125" style="315" customWidth="1"/>
    <col min="15070" max="15070" width="1.85546875" style="315" customWidth="1"/>
    <col min="15071" max="15103" width="9.140625" style="315"/>
    <col min="15104" max="15104" width="5.42578125" style="315" customWidth="1"/>
    <col min="15105" max="15105" width="36.140625" style="315" customWidth="1"/>
    <col min="15106" max="15106" width="13.5703125" style="315" customWidth="1"/>
    <col min="15107" max="15107" width="5.85546875" style="315" customWidth="1"/>
    <col min="15108" max="15109" width="14.5703125" style="315" customWidth="1"/>
    <col min="15110" max="15110" width="1.85546875" style="315" customWidth="1"/>
    <col min="15111" max="15318" width="9.140625" style="315"/>
    <col min="15319" max="15319" width="2.85546875" style="315" customWidth="1"/>
    <col min="15320" max="15320" width="35.5703125" style="315" customWidth="1"/>
    <col min="15321" max="15321" width="29.140625" style="315" customWidth="1"/>
    <col min="15322" max="15322" width="4.42578125" style="315" customWidth="1"/>
    <col min="15323" max="15323" width="8.85546875" style="315" customWidth="1"/>
    <col min="15324" max="15324" width="0.85546875" style="315" customWidth="1"/>
    <col min="15325" max="15325" width="12.5703125" style="315" customWidth="1"/>
    <col min="15326" max="15326" width="1.85546875" style="315" customWidth="1"/>
    <col min="15327" max="15359" width="9.140625" style="315"/>
    <col min="15360" max="15360" width="5.42578125" style="315" customWidth="1"/>
    <col min="15361" max="15361" width="36.140625" style="315" customWidth="1"/>
    <col min="15362" max="15362" width="13.5703125" style="315" customWidth="1"/>
    <col min="15363" max="15363" width="5.85546875" style="315" customWidth="1"/>
    <col min="15364" max="15365" width="14.5703125" style="315" customWidth="1"/>
    <col min="15366" max="15366" width="1.85546875" style="315" customWidth="1"/>
    <col min="15367" max="15574" width="9.140625" style="315"/>
    <col min="15575" max="15575" width="2.85546875" style="315" customWidth="1"/>
    <col min="15576" max="15576" width="35.5703125" style="315" customWidth="1"/>
    <col min="15577" max="15577" width="29.140625" style="315" customWidth="1"/>
    <col min="15578" max="15578" width="4.42578125" style="315" customWidth="1"/>
    <col min="15579" max="15579" width="8.85546875" style="315" customWidth="1"/>
    <col min="15580" max="15580" width="0.85546875" style="315" customWidth="1"/>
    <col min="15581" max="15581" width="12.5703125" style="315" customWidth="1"/>
    <col min="15582" max="15582" width="1.85546875" style="315" customWidth="1"/>
    <col min="15583" max="15615" width="9.140625" style="315"/>
    <col min="15616" max="15616" width="5.42578125" style="315" customWidth="1"/>
    <col min="15617" max="15617" width="36.140625" style="315" customWidth="1"/>
    <col min="15618" max="15618" width="13.5703125" style="315" customWidth="1"/>
    <col min="15619" max="15619" width="5.85546875" style="315" customWidth="1"/>
    <col min="15620" max="15621" width="14.5703125" style="315" customWidth="1"/>
    <col min="15622" max="15622" width="1.85546875" style="315" customWidth="1"/>
    <col min="15623" max="15830" width="9.140625" style="315"/>
    <col min="15831" max="15831" width="2.85546875" style="315" customWidth="1"/>
    <col min="15832" max="15832" width="35.5703125" style="315" customWidth="1"/>
    <col min="15833" max="15833" width="29.140625" style="315" customWidth="1"/>
    <col min="15834" max="15834" width="4.42578125" style="315" customWidth="1"/>
    <col min="15835" max="15835" width="8.85546875" style="315" customWidth="1"/>
    <col min="15836" max="15836" width="0.85546875" style="315" customWidth="1"/>
    <col min="15837" max="15837" width="12.5703125" style="315" customWidth="1"/>
    <col min="15838" max="15838" width="1.85546875" style="315" customWidth="1"/>
    <col min="15839" max="15871" width="9.140625" style="315"/>
    <col min="15872" max="15872" width="5.42578125" style="315" customWidth="1"/>
    <col min="15873" max="15873" width="36.140625" style="315" customWidth="1"/>
    <col min="15874" max="15874" width="13.5703125" style="315" customWidth="1"/>
    <col min="15875" max="15875" width="5.85546875" style="315" customWidth="1"/>
    <col min="15876" max="15877" width="14.5703125" style="315" customWidth="1"/>
    <col min="15878" max="15878" width="1.85546875" style="315" customWidth="1"/>
    <col min="15879" max="16086" width="9.140625" style="315"/>
    <col min="16087" max="16087" width="2.85546875" style="315" customWidth="1"/>
    <col min="16088" max="16088" width="35.5703125" style="315" customWidth="1"/>
    <col min="16089" max="16089" width="29.140625" style="315" customWidth="1"/>
    <col min="16090" max="16090" width="4.42578125" style="315" customWidth="1"/>
    <col min="16091" max="16091" width="8.85546875" style="315" customWidth="1"/>
    <col min="16092" max="16092" width="0.85546875" style="315" customWidth="1"/>
    <col min="16093" max="16093" width="12.5703125" style="315" customWidth="1"/>
    <col min="16094" max="16094" width="1.85546875" style="315" customWidth="1"/>
    <col min="16095" max="16127" width="9.140625" style="315"/>
    <col min="16128" max="16128" width="5.42578125" style="315" customWidth="1"/>
    <col min="16129" max="16129" width="36.140625" style="315" customWidth="1"/>
    <col min="16130" max="16130" width="13.5703125" style="315" customWidth="1"/>
    <col min="16131" max="16131" width="5.85546875" style="315" customWidth="1"/>
    <col min="16132" max="16133" width="14.5703125" style="315" customWidth="1"/>
    <col min="16134" max="16134" width="1.85546875" style="315" customWidth="1"/>
    <col min="16135" max="16342" width="9.140625" style="315"/>
    <col min="16343" max="16343" width="2.85546875" style="315" customWidth="1"/>
    <col min="16344" max="16344" width="35.5703125" style="315" customWidth="1"/>
    <col min="16345" max="16345" width="29.140625" style="315" customWidth="1"/>
    <col min="16346" max="16346" width="4.42578125" style="315" customWidth="1"/>
    <col min="16347" max="16347" width="8.85546875" style="315" customWidth="1"/>
    <col min="16348" max="16348" width="0.85546875" style="315" customWidth="1"/>
    <col min="16349" max="16349" width="12.5703125" style="315" customWidth="1"/>
    <col min="16350" max="16350" width="1.85546875" style="315" customWidth="1"/>
    <col min="16351" max="16384" width="9.140625" style="315"/>
  </cols>
  <sheetData>
    <row r="1" spans="1:7" ht="11.25" customHeight="1" thickBot="1" x14ac:dyDescent="0.25">
      <c r="A1" s="312"/>
      <c r="B1" s="313"/>
      <c r="C1" s="313"/>
      <c r="D1" s="313"/>
      <c r="E1" s="313"/>
      <c r="F1" s="313"/>
      <c r="G1" s="314"/>
    </row>
    <row r="2" spans="1:7" ht="9" customHeight="1" thickTop="1" x14ac:dyDescent="0.2">
      <c r="A2" s="316"/>
      <c r="B2" s="628"/>
      <c r="C2" s="629"/>
      <c r="D2" s="629"/>
      <c r="E2" s="629"/>
      <c r="F2" s="630"/>
      <c r="G2" s="317"/>
    </row>
    <row r="3" spans="1:7" ht="15.75" x14ac:dyDescent="0.25">
      <c r="A3" s="318"/>
      <c r="B3" s="631" t="str">
        <f>Identification!C9</f>
        <v>Select Council Name</v>
      </c>
      <c r="C3" s="632"/>
      <c r="D3" s="632"/>
      <c r="E3" s="632"/>
      <c r="F3" s="633"/>
      <c r="G3" s="317"/>
    </row>
    <row r="4" spans="1:7" ht="9" customHeight="1" x14ac:dyDescent="0.25">
      <c r="A4" s="319"/>
      <c r="B4" s="634"/>
      <c r="C4" s="635"/>
      <c r="D4" s="635"/>
      <c r="E4" s="635"/>
      <c r="F4" s="636"/>
      <c r="G4" s="317"/>
    </row>
    <row r="5" spans="1:7" ht="15.75" x14ac:dyDescent="0.25">
      <c r="A5" s="319"/>
      <c r="B5" s="634" t="s">
        <v>544</v>
      </c>
      <c r="C5" s="635"/>
      <c r="D5" s="635"/>
      <c r="E5" s="635"/>
      <c r="F5" s="636"/>
      <c r="G5" s="317"/>
    </row>
    <row r="6" spans="1:7" ht="15.75" x14ac:dyDescent="0.25">
      <c r="A6" s="316"/>
      <c r="B6" s="631" t="s">
        <v>886</v>
      </c>
      <c r="C6" s="632"/>
      <c r="D6" s="632"/>
      <c r="E6" s="632"/>
      <c r="F6" s="633"/>
      <c r="G6" s="317"/>
    </row>
    <row r="7" spans="1:7" ht="9" customHeight="1" thickBot="1" x14ac:dyDescent="0.25">
      <c r="A7" s="316"/>
      <c r="B7" s="320"/>
      <c r="C7" s="321"/>
      <c r="D7" s="321"/>
      <c r="E7" s="321"/>
      <c r="F7" s="322"/>
      <c r="G7" s="317"/>
    </row>
    <row r="8" spans="1:7" ht="10.5" customHeight="1" thickTop="1" x14ac:dyDescent="0.25">
      <c r="A8" s="316"/>
      <c r="B8" s="280"/>
      <c r="C8" s="280"/>
      <c r="D8" s="280"/>
      <c r="E8" s="283"/>
      <c r="F8" s="283"/>
      <c r="G8" s="317"/>
    </row>
    <row r="9" spans="1:7" ht="33" customHeight="1" x14ac:dyDescent="0.25">
      <c r="A9" s="316"/>
      <c r="B9" s="280"/>
      <c r="C9" s="280"/>
      <c r="D9" s="280"/>
      <c r="E9" s="323" t="s">
        <v>555</v>
      </c>
      <c r="F9" s="323" t="s">
        <v>556</v>
      </c>
      <c r="G9" s="317"/>
    </row>
    <row r="10" spans="1:7" ht="17.100000000000001" customHeight="1" x14ac:dyDescent="0.25">
      <c r="A10" s="316"/>
      <c r="B10" s="280"/>
      <c r="C10" s="280"/>
      <c r="D10" s="280"/>
      <c r="E10" s="283" t="s">
        <v>545</v>
      </c>
      <c r="F10" s="283" t="s">
        <v>545</v>
      </c>
      <c r="G10" s="317"/>
    </row>
    <row r="11" spans="1:7" ht="17.100000000000001" customHeight="1" x14ac:dyDescent="0.25">
      <c r="A11" s="291" t="s">
        <v>546</v>
      </c>
      <c r="B11" s="324"/>
      <c r="C11" s="324"/>
      <c r="D11" s="324"/>
      <c r="E11" s="325"/>
      <c r="F11" s="325"/>
      <c r="G11" s="326"/>
    </row>
    <row r="12" spans="1:7" ht="17.100000000000001" customHeight="1" x14ac:dyDescent="0.2">
      <c r="A12" s="212"/>
      <c r="B12" s="160" t="s">
        <v>625</v>
      </c>
      <c r="C12" s="160"/>
      <c r="D12" s="160"/>
      <c r="E12" s="261"/>
      <c r="F12" s="219" t="str">
        <f>E33</f>
        <v xml:space="preserve"> </v>
      </c>
      <c r="G12" s="317"/>
    </row>
    <row r="13" spans="1:7" ht="17.100000000000001" customHeight="1" x14ac:dyDescent="0.2">
      <c r="A13" s="212"/>
      <c r="B13" s="160" t="s">
        <v>626</v>
      </c>
      <c r="C13" s="160"/>
      <c r="D13" s="160"/>
      <c r="E13" s="261">
        <v>0</v>
      </c>
      <c r="F13" s="219" t="e">
        <f>F14-F12</f>
        <v>#VALUE!</v>
      </c>
      <c r="G13" s="317"/>
    </row>
    <row r="14" spans="1:7" ht="17.100000000000001" customHeight="1" x14ac:dyDescent="0.25">
      <c r="A14" s="212"/>
      <c r="B14" s="48" t="s">
        <v>877</v>
      </c>
      <c r="C14" s="160"/>
      <c r="D14" s="160"/>
      <c r="E14" s="220">
        <f>E13+E12</f>
        <v>0</v>
      </c>
      <c r="F14" s="220">
        <f>'Permissible Income'!I7</f>
        <v>0</v>
      </c>
      <c r="G14" s="317"/>
    </row>
    <row r="15" spans="1:7" ht="6.75" customHeight="1" x14ac:dyDescent="0.25">
      <c r="A15" s="316"/>
      <c r="B15" s="325"/>
      <c r="C15" s="280"/>
      <c r="D15" s="280"/>
      <c r="E15" s="280"/>
      <c r="F15" s="280"/>
      <c r="G15" s="317"/>
    </row>
    <row r="16" spans="1:7" ht="17.100000000000001" customHeight="1" x14ac:dyDescent="0.25">
      <c r="A16" s="291" t="s">
        <v>544</v>
      </c>
      <c r="B16" s="160"/>
      <c r="C16" s="160"/>
      <c r="D16" s="160"/>
      <c r="E16" s="280"/>
      <c r="F16" s="280"/>
      <c r="G16" s="317"/>
    </row>
    <row r="17" spans="1:7" ht="18" customHeight="1" x14ac:dyDescent="0.2">
      <c r="A17" s="212"/>
      <c r="B17" s="160" t="s">
        <v>865</v>
      </c>
      <c r="C17" s="160"/>
      <c r="D17" s="160"/>
      <c r="E17" s="263"/>
      <c r="F17" s="516"/>
      <c r="G17" s="317"/>
    </row>
    <row r="18" spans="1:7" ht="17.25" customHeight="1" x14ac:dyDescent="0.2">
      <c r="A18" s="212" t="s">
        <v>862</v>
      </c>
      <c r="B18" s="160" t="s">
        <v>863</v>
      </c>
      <c r="C18" s="160"/>
      <c r="D18" s="160"/>
      <c r="E18" s="263"/>
      <c r="F18" s="516"/>
      <c r="G18" s="317"/>
    </row>
    <row r="19" spans="1:7" ht="17.100000000000001" customHeight="1" x14ac:dyDescent="0.2">
      <c r="A19" s="212" t="s">
        <v>862</v>
      </c>
      <c r="B19" s="160" t="s">
        <v>864</v>
      </c>
      <c r="C19" s="160"/>
      <c r="D19" s="160"/>
      <c r="E19" s="261"/>
      <c r="F19" s="516"/>
      <c r="G19" s="317"/>
    </row>
    <row r="20" spans="1:7" ht="9.75" customHeight="1" x14ac:dyDescent="0.2">
      <c r="A20" s="212"/>
      <c r="B20" s="160"/>
      <c r="C20" s="160"/>
      <c r="D20" s="160"/>
      <c r="E20" s="160"/>
      <c r="F20" s="160"/>
      <c r="G20" s="317"/>
    </row>
    <row r="21" spans="1:7" ht="17.100000000000001" customHeight="1" x14ac:dyDescent="0.25">
      <c r="A21" s="212"/>
      <c r="B21" s="160" t="s">
        <v>627</v>
      </c>
      <c r="C21" s="160"/>
      <c r="D21" s="160"/>
      <c r="E21" s="261"/>
      <c r="F21" s="525">
        <f>'Permissible Income'!I9</f>
        <v>0</v>
      </c>
      <c r="G21" s="317"/>
    </row>
    <row r="22" spans="1:7" ht="17.100000000000001" customHeight="1" x14ac:dyDescent="0.25">
      <c r="A22" s="212"/>
      <c r="B22" s="48" t="s">
        <v>869</v>
      </c>
      <c r="C22" s="160"/>
      <c r="D22" s="160"/>
      <c r="E22" s="261"/>
      <c r="F22" s="524"/>
      <c r="G22" s="317"/>
    </row>
    <row r="23" spans="1:7" ht="17.100000000000001" customHeight="1" x14ac:dyDescent="0.25">
      <c r="A23" s="212" t="s">
        <v>866</v>
      </c>
      <c r="B23" s="48" t="s">
        <v>868</v>
      </c>
      <c r="C23" s="160"/>
      <c r="D23" s="160"/>
      <c r="E23" s="261"/>
      <c r="F23" s="524"/>
      <c r="G23" s="317"/>
    </row>
    <row r="24" spans="1:7" ht="17.100000000000001" customHeight="1" x14ac:dyDescent="0.25">
      <c r="A24" s="212" t="s">
        <v>866</v>
      </c>
      <c r="B24" s="48" t="s">
        <v>867</v>
      </c>
      <c r="C24" s="160"/>
      <c r="D24" s="160"/>
      <c r="E24" s="261"/>
      <c r="F24" s="524"/>
      <c r="G24" s="317"/>
    </row>
    <row r="25" spans="1:7" ht="17.100000000000001" customHeight="1" x14ac:dyDescent="0.25">
      <c r="A25" s="212"/>
      <c r="B25" s="48" t="s">
        <v>870</v>
      </c>
      <c r="C25" s="160"/>
      <c r="D25" s="160"/>
      <c r="E25" s="261"/>
      <c r="F25" s="525">
        <f>F14+SUM(F21:F24)</f>
        <v>0</v>
      </c>
      <c r="G25" s="317"/>
    </row>
    <row r="26" spans="1:7" ht="12" customHeight="1" x14ac:dyDescent="0.2">
      <c r="A26" s="316"/>
      <c r="B26" s="280"/>
      <c r="C26" s="280"/>
      <c r="D26" s="280"/>
      <c r="E26" s="281"/>
      <c r="F26" s="281"/>
      <c r="G26" s="317"/>
    </row>
    <row r="27" spans="1:7" ht="17.100000000000001" customHeight="1" x14ac:dyDescent="0.25">
      <c r="A27" s="212"/>
      <c r="B27" s="160" t="s">
        <v>872</v>
      </c>
      <c r="C27" s="160"/>
      <c r="D27" s="160"/>
      <c r="E27" s="261"/>
      <c r="F27" s="220">
        <f>E38</f>
        <v>0</v>
      </c>
      <c r="G27" s="317"/>
    </row>
    <row r="28" spans="1:7" ht="17.100000000000001" customHeight="1" x14ac:dyDescent="0.25">
      <c r="A28" s="212"/>
      <c r="B28" s="160" t="s">
        <v>871</v>
      </c>
      <c r="C28" s="160"/>
      <c r="D28" s="160"/>
      <c r="E28" s="261"/>
      <c r="F28" s="220">
        <f>-E36</f>
        <v>0</v>
      </c>
      <c r="G28" s="317"/>
    </row>
    <row r="29" spans="1:7" ht="17.100000000000001" customHeight="1" x14ac:dyDescent="0.25">
      <c r="A29" s="212"/>
      <c r="B29" s="48" t="s">
        <v>870</v>
      </c>
      <c r="C29" s="160"/>
      <c r="D29" s="160"/>
      <c r="E29" s="261"/>
      <c r="F29" s="220">
        <f>F27+F28</f>
        <v>0</v>
      </c>
      <c r="G29" s="317"/>
    </row>
    <row r="30" spans="1:7" ht="11.25" customHeight="1" x14ac:dyDescent="0.25">
      <c r="A30" s="327"/>
      <c r="B30" s="160"/>
      <c r="C30" s="160"/>
      <c r="D30" s="160"/>
      <c r="E30" s="283"/>
      <c r="F30" s="282"/>
      <c r="G30" s="317"/>
    </row>
    <row r="31" spans="1:7" ht="17.100000000000001" customHeight="1" x14ac:dyDescent="0.25">
      <c r="A31" s="291" t="s">
        <v>873</v>
      </c>
      <c r="B31" s="160"/>
      <c r="C31" s="160"/>
      <c r="D31" s="160"/>
      <c r="E31" s="262" t="s">
        <v>316</v>
      </c>
      <c r="F31" s="220">
        <f>F29+F25</f>
        <v>0</v>
      </c>
      <c r="G31" s="317"/>
    </row>
    <row r="32" spans="1:7" ht="7.5" customHeight="1" x14ac:dyDescent="0.25">
      <c r="A32" s="328"/>
      <c r="B32" s="160"/>
      <c r="C32" s="160"/>
      <c r="D32" s="160"/>
      <c r="E32" s="283"/>
      <c r="F32" s="283"/>
      <c r="G32" s="317"/>
    </row>
    <row r="33" spans="1:7" ht="17.25" customHeight="1" x14ac:dyDescent="0.2">
      <c r="A33" s="212"/>
      <c r="B33" s="160" t="s">
        <v>547</v>
      </c>
      <c r="C33" s="160"/>
      <c r="D33" s="160"/>
      <c r="E33" s="292" t="s">
        <v>316</v>
      </c>
      <c r="F33" s="364">
        <f>'Permissible Income'!I27</f>
        <v>0</v>
      </c>
      <c r="G33" s="317"/>
    </row>
    <row r="34" spans="1:7" ht="17.25" customHeight="1" x14ac:dyDescent="0.25">
      <c r="A34" s="212"/>
      <c r="B34" s="160" t="s">
        <v>874</v>
      </c>
      <c r="C34" s="160"/>
      <c r="D34" s="160"/>
      <c r="E34" s="261"/>
      <c r="F34" s="517">
        <f>IFERROR(F31-F33,"0")</f>
        <v>0</v>
      </c>
      <c r="G34" s="317"/>
    </row>
    <row r="35" spans="1:7" ht="10.5" customHeight="1" x14ac:dyDescent="0.2">
      <c r="A35" s="212"/>
      <c r="B35" s="160"/>
      <c r="C35" s="160"/>
      <c r="D35" s="160"/>
      <c r="E35" s="160"/>
      <c r="F35" s="160"/>
      <c r="G35" s="317"/>
    </row>
    <row r="36" spans="1:7" ht="17.25" customHeight="1" x14ac:dyDescent="0.25">
      <c r="A36" s="212"/>
      <c r="B36" s="160" t="s">
        <v>875</v>
      </c>
      <c r="C36" s="160"/>
      <c r="D36" s="160"/>
      <c r="E36" s="261"/>
      <c r="F36" s="220">
        <f>'Permissible Income'!I31</f>
        <v>0</v>
      </c>
      <c r="G36" s="317"/>
    </row>
    <row r="37" spans="1:7" ht="17.25" customHeight="1" x14ac:dyDescent="0.25">
      <c r="A37" s="212"/>
      <c r="B37" s="160" t="s">
        <v>876</v>
      </c>
      <c r="C37" s="160"/>
      <c r="D37" s="160"/>
      <c r="E37" s="261"/>
      <c r="F37" s="518"/>
      <c r="G37" s="317"/>
    </row>
    <row r="38" spans="1:7" ht="16.5" customHeight="1" x14ac:dyDescent="0.25">
      <c r="A38" s="212"/>
      <c r="B38" s="160" t="s">
        <v>548</v>
      </c>
      <c r="C38" s="48"/>
      <c r="D38" s="329"/>
      <c r="E38" s="262">
        <v>0</v>
      </c>
      <c r="F38" s="220">
        <f>F34+F36-F37</f>
        <v>0</v>
      </c>
      <c r="G38" s="330"/>
    </row>
    <row r="39" spans="1:7" ht="17.100000000000001" customHeight="1" x14ac:dyDescent="0.2">
      <c r="A39" s="625"/>
      <c r="B39" s="626"/>
      <c r="C39" s="626"/>
      <c r="D39" s="626"/>
      <c r="E39" s="626"/>
      <c r="F39" s="626"/>
      <c r="G39" s="627"/>
    </row>
  </sheetData>
  <sheetProtection algorithmName="SHA-512" hashValue="E0P8FwyU7n9IEBZn3RFdAUHQkUY88Cmp4D217ne34QcNCYW03VUPzA4g62yYXbaM3zl5ASC+ofcE3Q1sajTV9g==" saltValue="UmADFoLBPTCPOc+RlyzFZw==" spinCount="100000" sheet="1" objects="1" scenarios="1"/>
  <mergeCells count="6">
    <mergeCell ref="A39:G39"/>
    <mergeCell ref="B2:F2"/>
    <mergeCell ref="B3:F3"/>
    <mergeCell ref="B4:F4"/>
    <mergeCell ref="B5:F5"/>
    <mergeCell ref="B6:F6"/>
  </mergeCells>
  <conditionalFormatting sqref="F38">
    <cfRule type="cellIs" dxfId="0" priority="1" operator="lessThan">
      <formula>-499</formula>
    </cfRule>
  </conditionalFormatting>
  <dataValidations count="4">
    <dataValidation allowBlank="1" showInputMessage="1" showErrorMessage="1" prompt="Input as negative amount" sqref="WVL983052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WLP983052 E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E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E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E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E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E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E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E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E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E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E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E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E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E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E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xr:uid="{00000000-0002-0000-1500-000000000000}"/>
    <dataValidation allowBlank="1" showInputMessage="1" showErrorMessage="1" errorTitle="Data Entry Error:" error="Value must be a whole number which is greater than or equal to zero.  Please re-enter." sqref="HM65389 RI65389 ABE65389 ALA65389 AUW65389 BES65389 BOO65389 BYK65389 CIG65389 CSC65389 DBY65389 DLU65389 DVQ65389 EFM65389 EPI65389 EZE65389 FJA65389 FSW65389 GCS65389 GMO65389 GWK65389 HGG65389 HQC65389 HZY65389 IJU65389 ITQ65389 JDM65389 JNI65389 JXE65389 KHA65389 KQW65389 LAS65389 LKO65389 LUK65389 MEG65389 MOC65389 MXY65389 NHU65389 NRQ65389 OBM65389 OLI65389 OVE65389 PFA65389 POW65389 PYS65389 QIO65389 QSK65389 RCG65389 RMC65389 RVY65389 SFU65389 SPQ65389 SZM65389 TJI65389 TTE65389 UDA65389 UMW65389 UWS65389 VGO65389 VQK65389 WAG65389 WKC65389 WTY65389 XDU65389 HM130925 RI130925 ABE130925 ALA130925 AUW130925 BES130925 BOO130925 BYK130925 CIG130925 CSC130925 DBY130925 DLU130925 DVQ130925 EFM130925 EPI130925 EZE130925 FJA130925 FSW130925 GCS130925 GMO130925 GWK130925 HGG130925 HQC130925 HZY130925 IJU130925 ITQ130925 JDM130925 JNI130925 JXE130925 KHA130925 KQW130925 LAS130925 LKO130925 LUK130925 MEG130925 MOC130925 MXY130925 NHU130925 NRQ130925 OBM130925 OLI130925 OVE130925 PFA130925 POW130925 PYS130925 QIO130925 QSK130925 RCG130925 RMC130925 RVY130925 SFU130925 SPQ130925 SZM130925 TJI130925 TTE130925 UDA130925 UMW130925 UWS130925 VGO130925 VQK130925 WAG130925 WKC130925 WTY130925 XDU130925 HM196461 RI196461 ABE196461 ALA196461 AUW196461 BES196461 BOO196461 BYK196461 CIG196461 CSC196461 DBY196461 DLU196461 DVQ196461 EFM196461 EPI196461 EZE196461 FJA196461 FSW196461 GCS196461 GMO196461 GWK196461 HGG196461 HQC196461 HZY196461 IJU196461 ITQ196461 JDM196461 JNI196461 JXE196461 KHA196461 KQW196461 LAS196461 LKO196461 LUK196461 MEG196461 MOC196461 MXY196461 NHU196461 NRQ196461 OBM196461 OLI196461 OVE196461 PFA196461 POW196461 PYS196461 QIO196461 QSK196461 RCG196461 RMC196461 RVY196461 SFU196461 SPQ196461 SZM196461 TJI196461 TTE196461 UDA196461 UMW196461 UWS196461 VGO196461 VQK196461 WAG196461 WKC196461 WTY196461 XDU196461 HM261997 RI261997 ABE261997 ALA261997 AUW261997 BES261997 BOO261997 BYK261997 CIG261997 CSC261997 DBY261997 DLU261997 DVQ261997 EFM261997 EPI261997 EZE261997 FJA261997 FSW261997 GCS261997 GMO261997 GWK261997 HGG261997 HQC261997 HZY261997 IJU261997 ITQ261997 JDM261997 JNI261997 JXE261997 KHA261997 KQW261997 LAS261997 LKO261997 LUK261997 MEG261997 MOC261997 MXY261997 NHU261997 NRQ261997 OBM261997 OLI261997 OVE261997 PFA261997 POW261997 PYS261997 QIO261997 QSK261997 RCG261997 RMC261997 RVY261997 SFU261997 SPQ261997 SZM261997 TJI261997 TTE261997 UDA261997 UMW261997 UWS261997 VGO261997 VQK261997 WAG261997 WKC261997 WTY261997 XDU261997 HM327533 RI327533 ABE327533 ALA327533 AUW327533 BES327533 BOO327533 BYK327533 CIG327533 CSC327533 DBY327533 DLU327533 DVQ327533 EFM327533 EPI327533 EZE327533 FJA327533 FSW327533 GCS327533 GMO327533 GWK327533 HGG327533 HQC327533 HZY327533 IJU327533 ITQ327533 JDM327533 JNI327533 JXE327533 KHA327533 KQW327533 LAS327533 LKO327533 LUK327533 MEG327533 MOC327533 MXY327533 NHU327533 NRQ327533 OBM327533 OLI327533 OVE327533 PFA327533 POW327533 PYS327533 QIO327533 QSK327533 RCG327533 RMC327533 RVY327533 SFU327533 SPQ327533 SZM327533 TJI327533 TTE327533 UDA327533 UMW327533 UWS327533 VGO327533 VQK327533 WAG327533 WKC327533 WTY327533 XDU327533 HM393069 RI393069 ABE393069 ALA393069 AUW393069 BES393069 BOO393069 BYK393069 CIG393069 CSC393069 DBY393069 DLU393069 DVQ393069 EFM393069 EPI393069 EZE393069 FJA393069 FSW393069 GCS393069 GMO393069 GWK393069 HGG393069 HQC393069 HZY393069 IJU393069 ITQ393069 JDM393069 JNI393069 JXE393069 KHA393069 KQW393069 LAS393069 LKO393069 LUK393069 MEG393069 MOC393069 MXY393069 NHU393069 NRQ393069 OBM393069 OLI393069 OVE393069 PFA393069 POW393069 PYS393069 QIO393069 QSK393069 RCG393069 RMC393069 RVY393069 SFU393069 SPQ393069 SZM393069 TJI393069 TTE393069 UDA393069 UMW393069 UWS393069 VGO393069 VQK393069 WAG393069 WKC393069 WTY393069 XDU393069 HM458605 RI458605 ABE458605 ALA458605 AUW458605 BES458605 BOO458605 BYK458605 CIG458605 CSC458605 DBY458605 DLU458605 DVQ458605 EFM458605 EPI458605 EZE458605 FJA458605 FSW458605 GCS458605 GMO458605 GWK458605 HGG458605 HQC458605 HZY458605 IJU458605 ITQ458605 JDM458605 JNI458605 JXE458605 KHA458605 KQW458605 LAS458605 LKO458605 LUK458605 MEG458605 MOC458605 MXY458605 NHU458605 NRQ458605 OBM458605 OLI458605 OVE458605 PFA458605 POW458605 PYS458605 QIO458605 QSK458605 RCG458605 RMC458605 RVY458605 SFU458605 SPQ458605 SZM458605 TJI458605 TTE458605 UDA458605 UMW458605 UWS458605 VGO458605 VQK458605 WAG458605 WKC458605 WTY458605 XDU458605 HM524141 RI524141 ABE524141 ALA524141 AUW524141 BES524141 BOO524141 BYK524141 CIG524141 CSC524141 DBY524141 DLU524141 DVQ524141 EFM524141 EPI524141 EZE524141 FJA524141 FSW524141 GCS524141 GMO524141 GWK524141 HGG524141 HQC524141 HZY524141 IJU524141 ITQ524141 JDM524141 JNI524141 JXE524141 KHA524141 KQW524141 LAS524141 LKO524141 LUK524141 MEG524141 MOC524141 MXY524141 NHU524141 NRQ524141 OBM524141 OLI524141 OVE524141 PFA524141 POW524141 PYS524141 QIO524141 QSK524141 RCG524141 RMC524141 RVY524141 SFU524141 SPQ524141 SZM524141 TJI524141 TTE524141 UDA524141 UMW524141 UWS524141 VGO524141 VQK524141 WAG524141 WKC524141 WTY524141 XDU524141 HM589677 RI589677 ABE589677 ALA589677 AUW589677 BES589677 BOO589677 BYK589677 CIG589677 CSC589677 DBY589677 DLU589677 DVQ589677 EFM589677 EPI589677 EZE589677 FJA589677 FSW589677 GCS589677 GMO589677 GWK589677 HGG589677 HQC589677 HZY589677 IJU589677 ITQ589677 JDM589677 JNI589677 JXE589677 KHA589677 KQW589677 LAS589677 LKO589677 LUK589677 MEG589677 MOC589677 MXY589677 NHU589677 NRQ589677 OBM589677 OLI589677 OVE589677 PFA589677 POW589677 PYS589677 QIO589677 QSK589677 RCG589677 RMC589677 RVY589677 SFU589677 SPQ589677 SZM589677 TJI589677 TTE589677 UDA589677 UMW589677 UWS589677 VGO589677 VQK589677 WAG589677 WKC589677 WTY589677 XDU589677 HM655213 RI655213 ABE655213 ALA655213 AUW655213 BES655213 BOO655213 BYK655213 CIG655213 CSC655213 DBY655213 DLU655213 DVQ655213 EFM655213 EPI655213 EZE655213 FJA655213 FSW655213 GCS655213 GMO655213 GWK655213 HGG655213 HQC655213 HZY655213 IJU655213 ITQ655213 JDM655213 JNI655213 JXE655213 KHA655213 KQW655213 LAS655213 LKO655213 LUK655213 MEG655213 MOC655213 MXY655213 NHU655213 NRQ655213 OBM655213 OLI655213 OVE655213 PFA655213 POW655213 PYS655213 QIO655213 QSK655213 RCG655213 RMC655213 RVY655213 SFU655213 SPQ655213 SZM655213 TJI655213 TTE655213 UDA655213 UMW655213 UWS655213 VGO655213 VQK655213 WAG655213 WKC655213 WTY655213 XDU655213 HM720749 RI720749 ABE720749 ALA720749 AUW720749 BES720749 BOO720749 BYK720749 CIG720749 CSC720749 DBY720749 DLU720749 DVQ720749 EFM720749 EPI720749 EZE720749 FJA720749 FSW720749 GCS720749 GMO720749 GWK720749 HGG720749 HQC720749 HZY720749 IJU720749 ITQ720749 JDM720749 JNI720749 JXE720749 KHA720749 KQW720749 LAS720749 LKO720749 LUK720749 MEG720749 MOC720749 MXY720749 NHU720749 NRQ720749 OBM720749 OLI720749 OVE720749 PFA720749 POW720749 PYS720749 QIO720749 QSK720749 RCG720749 RMC720749 RVY720749 SFU720749 SPQ720749 SZM720749 TJI720749 TTE720749 UDA720749 UMW720749 UWS720749 VGO720749 VQK720749 WAG720749 WKC720749 WTY720749 XDU720749 HM786285 RI786285 ABE786285 ALA786285 AUW786285 BES786285 BOO786285 BYK786285 CIG786285 CSC786285 DBY786285 DLU786285 DVQ786285 EFM786285 EPI786285 EZE786285 FJA786285 FSW786285 GCS786285 GMO786285 GWK786285 HGG786285 HQC786285 HZY786285 IJU786285 ITQ786285 JDM786285 JNI786285 JXE786285 KHA786285 KQW786285 LAS786285 LKO786285 LUK786285 MEG786285 MOC786285 MXY786285 NHU786285 NRQ786285 OBM786285 OLI786285 OVE786285 PFA786285 POW786285 PYS786285 QIO786285 QSK786285 RCG786285 RMC786285 RVY786285 SFU786285 SPQ786285 SZM786285 TJI786285 TTE786285 UDA786285 UMW786285 UWS786285 VGO786285 VQK786285 WAG786285 WKC786285 WTY786285 XDU786285 HM851821 RI851821 ABE851821 ALA851821 AUW851821 BES851821 BOO851821 BYK851821 CIG851821 CSC851821 DBY851821 DLU851821 DVQ851821 EFM851821 EPI851821 EZE851821 FJA851821 FSW851821 GCS851821 GMO851821 GWK851821 HGG851821 HQC851821 HZY851821 IJU851821 ITQ851821 JDM851821 JNI851821 JXE851821 KHA851821 KQW851821 LAS851821 LKO851821 LUK851821 MEG851821 MOC851821 MXY851821 NHU851821 NRQ851821 OBM851821 OLI851821 OVE851821 PFA851821 POW851821 PYS851821 QIO851821 QSK851821 RCG851821 RMC851821 RVY851821 SFU851821 SPQ851821 SZM851821 TJI851821 TTE851821 UDA851821 UMW851821 UWS851821 VGO851821 VQK851821 WAG851821 WKC851821 WTY851821 XDU851821 HM917357 RI917357 ABE917357 ALA917357 AUW917357 BES917357 BOO917357 BYK917357 CIG917357 CSC917357 DBY917357 DLU917357 DVQ917357 EFM917357 EPI917357 EZE917357 FJA917357 FSW917357 GCS917357 GMO917357 GWK917357 HGG917357 HQC917357 HZY917357 IJU917357 ITQ917357 JDM917357 JNI917357 JXE917357 KHA917357 KQW917357 LAS917357 LKO917357 LUK917357 MEG917357 MOC917357 MXY917357 NHU917357 NRQ917357 OBM917357 OLI917357 OVE917357 PFA917357 POW917357 PYS917357 QIO917357 QSK917357 RCG917357 RMC917357 RVY917357 SFU917357 SPQ917357 SZM917357 TJI917357 TTE917357 UDA917357 UMW917357 UWS917357 VGO917357 VQK917357 WAG917357 WKC917357 WTY917357 XDU917357 HM982893 RI982893 ABE982893 ALA982893 AUW982893 BES982893 BOO982893 BYK982893 CIG982893 CSC982893 DBY982893 DLU982893 DVQ982893 EFM982893 EPI982893 EZE982893 FJA982893 FSW982893 GCS982893 GMO982893 GWK982893 HGG982893 HQC982893 HZY982893 IJU982893 ITQ982893 JDM982893 JNI982893 JXE982893 KHA982893 KQW982893 LAS982893 LKO982893 LUK982893 MEG982893 MOC982893 MXY982893 NHU982893 NRQ982893 OBM982893 OLI982893 OVE982893 PFA982893 POW982893 PYS982893 QIO982893 QSK982893 RCG982893 RMC982893 RVY982893 SFU982893 SPQ982893 SZM982893 TJI982893 TTE982893 UDA982893 UMW982893 UWS982893 VGO982893 VQK982893 WAG982893 WKC982893 WTY982893 XDU982893 HM1048429 RI1048429 ABE1048429 ALA1048429 AUW1048429 BES1048429 BOO1048429 BYK1048429 CIG1048429 CSC1048429 DBY1048429 DLU1048429 DVQ1048429 EFM1048429 EPI1048429 EZE1048429 FJA1048429 FSW1048429 GCS1048429 GMO1048429 GWK1048429 HGG1048429 HQC1048429 HZY1048429 IJU1048429 ITQ1048429 JDM1048429 JNI1048429 JXE1048429 KHA1048429 KQW1048429 LAS1048429 LKO1048429 LUK1048429 MEG1048429 MOC1048429 MXY1048429 NHU1048429 NRQ1048429 OBM1048429 OLI1048429 OVE1048429 PFA1048429 POW1048429 PYS1048429 QIO1048429 QSK1048429 RCG1048429 RMC1048429 RVY1048429 SFU1048429 SPQ1048429 SZM1048429 TJI1048429 TTE1048429 UDA1048429 UMW1048429 UWS1048429 VGO1048429 VQK1048429 WAG1048429 WKC1048429 WTY1048429 XDU1048429 E65389:F65389 IZ65389:JA65389 SV65389:SW65389 ACR65389:ACS65389 AMN65389:AMO65389 AWJ65389:AWK65389 BGF65389:BGG65389 BQB65389:BQC65389 BZX65389:BZY65389 CJT65389:CJU65389 CTP65389:CTQ65389 DDL65389:DDM65389 DNH65389:DNI65389 DXD65389:DXE65389 EGZ65389:EHA65389 EQV65389:EQW65389 FAR65389:FAS65389 FKN65389:FKO65389 FUJ65389:FUK65389 GEF65389:GEG65389 GOB65389:GOC65389 GXX65389:GXY65389 HHT65389:HHU65389 HRP65389:HRQ65389 IBL65389:IBM65389 ILH65389:ILI65389 IVD65389:IVE65389 JEZ65389:JFA65389 JOV65389:JOW65389 JYR65389:JYS65389 KIN65389:KIO65389 KSJ65389:KSK65389 LCF65389:LCG65389 LMB65389:LMC65389 LVX65389:LVY65389 MFT65389:MFU65389 MPP65389:MPQ65389 MZL65389:MZM65389 NJH65389:NJI65389 NTD65389:NTE65389 OCZ65389:ODA65389 OMV65389:OMW65389 OWR65389:OWS65389 PGN65389:PGO65389 PQJ65389:PQK65389 QAF65389:QAG65389 QKB65389:QKC65389 QTX65389:QTY65389 RDT65389:RDU65389 RNP65389:RNQ65389 RXL65389:RXM65389 SHH65389:SHI65389 SRD65389:SRE65389 TAZ65389:TBA65389 TKV65389:TKW65389 TUR65389:TUS65389 UEN65389:UEO65389 UOJ65389:UOK65389 UYF65389:UYG65389 VIB65389:VIC65389 VRX65389:VRY65389 WBT65389:WBU65389 WLP65389:WLQ65389 WVL65389:WVM65389 E130925:F130925 IZ130925:JA130925 SV130925:SW130925 ACR130925:ACS130925 AMN130925:AMO130925 AWJ130925:AWK130925 BGF130925:BGG130925 BQB130925:BQC130925 BZX130925:BZY130925 CJT130925:CJU130925 CTP130925:CTQ130925 DDL130925:DDM130925 DNH130925:DNI130925 DXD130925:DXE130925 EGZ130925:EHA130925 EQV130925:EQW130925 FAR130925:FAS130925 FKN130925:FKO130925 FUJ130925:FUK130925 GEF130925:GEG130925 GOB130925:GOC130925 GXX130925:GXY130925 HHT130925:HHU130925 HRP130925:HRQ130925 IBL130925:IBM130925 ILH130925:ILI130925 IVD130925:IVE130925 JEZ130925:JFA130925 JOV130925:JOW130925 JYR130925:JYS130925 KIN130925:KIO130925 KSJ130925:KSK130925 LCF130925:LCG130925 LMB130925:LMC130925 LVX130925:LVY130925 MFT130925:MFU130925 MPP130925:MPQ130925 MZL130925:MZM130925 NJH130925:NJI130925 NTD130925:NTE130925 OCZ130925:ODA130925 OMV130925:OMW130925 OWR130925:OWS130925 PGN130925:PGO130925 PQJ130925:PQK130925 QAF130925:QAG130925 QKB130925:QKC130925 QTX130925:QTY130925 RDT130925:RDU130925 RNP130925:RNQ130925 RXL130925:RXM130925 SHH130925:SHI130925 SRD130925:SRE130925 TAZ130925:TBA130925 TKV130925:TKW130925 TUR130925:TUS130925 UEN130925:UEO130925 UOJ130925:UOK130925 UYF130925:UYG130925 VIB130925:VIC130925 VRX130925:VRY130925 WBT130925:WBU130925 WLP130925:WLQ130925 WVL130925:WVM130925 E196461:F196461 IZ196461:JA196461 SV196461:SW196461 ACR196461:ACS196461 AMN196461:AMO196461 AWJ196461:AWK196461 BGF196461:BGG196461 BQB196461:BQC196461 BZX196461:BZY196461 CJT196461:CJU196461 CTP196461:CTQ196461 DDL196461:DDM196461 DNH196461:DNI196461 DXD196461:DXE196461 EGZ196461:EHA196461 EQV196461:EQW196461 FAR196461:FAS196461 FKN196461:FKO196461 FUJ196461:FUK196461 GEF196461:GEG196461 GOB196461:GOC196461 GXX196461:GXY196461 HHT196461:HHU196461 HRP196461:HRQ196461 IBL196461:IBM196461 ILH196461:ILI196461 IVD196461:IVE196461 JEZ196461:JFA196461 JOV196461:JOW196461 JYR196461:JYS196461 KIN196461:KIO196461 KSJ196461:KSK196461 LCF196461:LCG196461 LMB196461:LMC196461 LVX196461:LVY196461 MFT196461:MFU196461 MPP196461:MPQ196461 MZL196461:MZM196461 NJH196461:NJI196461 NTD196461:NTE196461 OCZ196461:ODA196461 OMV196461:OMW196461 OWR196461:OWS196461 PGN196461:PGO196461 PQJ196461:PQK196461 QAF196461:QAG196461 QKB196461:QKC196461 QTX196461:QTY196461 RDT196461:RDU196461 RNP196461:RNQ196461 RXL196461:RXM196461 SHH196461:SHI196461 SRD196461:SRE196461 TAZ196461:TBA196461 TKV196461:TKW196461 TUR196461:TUS196461 UEN196461:UEO196461 UOJ196461:UOK196461 UYF196461:UYG196461 VIB196461:VIC196461 VRX196461:VRY196461 WBT196461:WBU196461 WLP196461:WLQ196461 WVL196461:WVM196461 E261997:F261997 IZ261997:JA261997 SV261997:SW261997 ACR261997:ACS261997 AMN261997:AMO261997 AWJ261997:AWK261997 BGF261997:BGG261997 BQB261997:BQC261997 BZX261997:BZY261997 CJT261997:CJU261997 CTP261997:CTQ261997 DDL261997:DDM261997 DNH261997:DNI261997 DXD261997:DXE261997 EGZ261997:EHA261997 EQV261997:EQW261997 FAR261997:FAS261997 FKN261997:FKO261997 FUJ261997:FUK261997 GEF261997:GEG261997 GOB261997:GOC261997 GXX261997:GXY261997 HHT261997:HHU261997 HRP261997:HRQ261997 IBL261997:IBM261997 ILH261997:ILI261997 IVD261997:IVE261997 JEZ261997:JFA261997 JOV261997:JOW261997 JYR261997:JYS261997 KIN261997:KIO261997 KSJ261997:KSK261997 LCF261997:LCG261997 LMB261997:LMC261997 LVX261997:LVY261997 MFT261997:MFU261997 MPP261997:MPQ261997 MZL261997:MZM261997 NJH261997:NJI261997 NTD261997:NTE261997 OCZ261997:ODA261997 OMV261997:OMW261997 OWR261997:OWS261997 PGN261997:PGO261997 PQJ261997:PQK261997 QAF261997:QAG261997 QKB261997:QKC261997 QTX261997:QTY261997 RDT261997:RDU261997 RNP261997:RNQ261997 RXL261997:RXM261997 SHH261997:SHI261997 SRD261997:SRE261997 TAZ261997:TBA261997 TKV261997:TKW261997 TUR261997:TUS261997 UEN261997:UEO261997 UOJ261997:UOK261997 UYF261997:UYG261997 VIB261997:VIC261997 VRX261997:VRY261997 WBT261997:WBU261997 WLP261997:WLQ261997 WVL261997:WVM261997 E327533:F327533 IZ327533:JA327533 SV327533:SW327533 ACR327533:ACS327533 AMN327533:AMO327533 AWJ327533:AWK327533 BGF327533:BGG327533 BQB327533:BQC327533 BZX327533:BZY327533 CJT327533:CJU327533 CTP327533:CTQ327533 DDL327533:DDM327533 DNH327533:DNI327533 DXD327533:DXE327533 EGZ327533:EHA327533 EQV327533:EQW327533 FAR327533:FAS327533 FKN327533:FKO327533 FUJ327533:FUK327533 GEF327533:GEG327533 GOB327533:GOC327533 GXX327533:GXY327533 HHT327533:HHU327533 HRP327533:HRQ327533 IBL327533:IBM327533 ILH327533:ILI327533 IVD327533:IVE327533 JEZ327533:JFA327533 JOV327533:JOW327533 JYR327533:JYS327533 KIN327533:KIO327533 KSJ327533:KSK327533 LCF327533:LCG327533 LMB327533:LMC327533 LVX327533:LVY327533 MFT327533:MFU327533 MPP327533:MPQ327533 MZL327533:MZM327533 NJH327533:NJI327533 NTD327533:NTE327533 OCZ327533:ODA327533 OMV327533:OMW327533 OWR327533:OWS327533 PGN327533:PGO327533 PQJ327533:PQK327533 QAF327533:QAG327533 QKB327533:QKC327533 QTX327533:QTY327533 RDT327533:RDU327533 RNP327533:RNQ327533 RXL327533:RXM327533 SHH327533:SHI327533 SRD327533:SRE327533 TAZ327533:TBA327533 TKV327533:TKW327533 TUR327533:TUS327533 UEN327533:UEO327533 UOJ327533:UOK327533 UYF327533:UYG327533 VIB327533:VIC327533 VRX327533:VRY327533 WBT327533:WBU327533 WLP327533:WLQ327533 WVL327533:WVM327533 E393069:F393069 IZ393069:JA393069 SV393069:SW393069 ACR393069:ACS393069 AMN393069:AMO393069 AWJ393069:AWK393069 BGF393069:BGG393069 BQB393069:BQC393069 BZX393069:BZY393069 CJT393069:CJU393069 CTP393069:CTQ393069 DDL393069:DDM393069 DNH393069:DNI393069 DXD393069:DXE393069 EGZ393069:EHA393069 EQV393069:EQW393069 FAR393069:FAS393069 FKN393069:FKO393069 FUJ393069:FUK393069 GEF393069:GEG393069 GOB393069:GOC393069 GXX393069:GXY393069 HHT393069:HHU393069 HRP393069:HRQ393069 IBL393069:IBM393069 ILH393069:ILI393069 IVD393069:IVE393069 JEZ393069:JFA393069 JOV393069:JOW393069 JYR393069:JYS393069 KIN393069:KIO393069 KSJ393069:KSK393069 LCF393069:LCG393069 LMB393069:LMC393069 LVX393069:LVY393069 MFT393069:MFU393069 MPP393069:MPQ393069 MZL393069:MZM393069 NJH393069:NJI393069 NTD393069:NTE393069 OCZ393069:ODA393069 OMV393069:OMW393069 OWR393069:OWS393069 PGN393069:PGO393069 PQJ393069:PQK393069 QAF393069:QAG393069 QKB393069:QKC393069 QTX393069:QTY393069 RDT393069:RDU393069 RNP393069:RNQ393069 RXL393069:RXM393069 SHH393069:SHI393069 SRD393069:SRE393069 TAZ393069:TBA393069 TKV393069:TKW393069 TUR393069:TUS393069 UEN393069:UEO393069 UOJ393069:UOK393069 UYF393069:UYG393069 VIB393069:VIC393069 VRX393069:VRY393069 WBT393069:WBU393069 WLP393069:WLQ393069 WVL393069:WVM393069 E458605:F458605 IZ458605:JA458605 SV458605:SW458605 ACR458605:ACS458605 AMN458605:AMO458605 AWJ458605:AWK458605 BGF458605:BGG458605 BQB458605:BQC458605 BZX458605:BZY458605 CJT458605:CJU458605 CTP458605:CTQ458605 DDL458605:DDM458605 DNH458605:DNI458605 DXD458605:DXE458605 EGZ458605:EHA458605 EQV458605:EQW458605 FAR458605:FAS458605 FKN458605:FKO458605 FUJ458605:FUK458605 GEF458605:GEG458605 GOB458605:GOC458605 GXX458605:GXY458605 HHT458605:HHU458605 HRP458605:HRQ458605 IBL458605:IBM458605 ILH458605:ILI458605 IVD458605:IVE458605 JEZ458605:JFA458605 JOV458605:JOW458605 JYR458605:JYS458605 KIN458605:KIO458605 KSJ458605:KSK458605 LCF458605:LCG458605 LMB458605:LMC458605 LVX458605:LVY458605 MFT458605:MFU458605 MPP458605:MPQ458605 MZL458605:MZM458605 NJH458605:NJI458605 NTD458605:NTE458605 OCZ458605:ODA458605 OMV458605:OMW458605 OWR458605:OWS458605 PGN458605:PGO458605 PQJ458605:PQK458605 QAF458605:QAG458605 QKB458605:QKC458605 QTX458605:QTY458605 RDT458605:RDU458605 RNP458605:RNQ458605 RXL458605:RXM458605 SHH458605:SHI458605 SRD458605:SRE458605 TAZ458605:TBA458605 TKV458605:TKW458605 TUR458605:TUS458605 UEN458605:UEO458605 UOJ458605:UOK458605 UYF458605:UYG458605 VIB458605:VIC458605 VRX458605:VRY458605 WBT458605:WBU458605 WLP458605:WLQ458605 WVL458605:WVM458605 E524141:F524141 IZ524141:JA524141 SV524141:SW524141 ACR524141:ACS524141 AMN524141:AMO524141 AWJ524141:AWK524141 BGF524141:BGG524141 BQB524141:BQC524141 BZX524141:BZY524141 CJT524141:CJU524141 CTP524141:CTQ524141 DDL524141:DDM524141 DNH524141:DNI524141 DXD524141:DXE524141 EGZ524141:EHA524141 EQV524141:EQW524141 FAR524141:FAS524141 FKN524141:FKO524141 FUJ524141:FUK524141 GEF524141:GEG524141 GOB524141:GOC524141 GXX524141:GXY524141 HHT524141:HHU524141 HRP524141:HRQ524141 IBL524141:IBM524141 ILH524141:ILI524141 IVD524141:IVE524141 JEZ524141:JFA524141 JOV524141:JOW524141 JYR524141:JYS524141 KIN524141:KIO524141 KSJ524141:KSK524141 LCF524141:LCG524141 LMB524141:LMC524141 LVX524141:LVY524141 MFT524141:MFU524141 MPP524141:MPQ524141 MZL524141:MZM524141 NJH524141:NJI524141 NTD524141:NTE524141 OCZ524141:ODA524141 OMV524141:OMW524141 OWR524141:OWS524141 PGN524141:PGO524141 PQJ524141:PQK524141 QAF524141:QAG524141 QKB524141:QKC524141 QTX524141:QTY524141 RDT524141:RDU524141 RNP524141:RNQ524141 RXL524141:RXM524141 SHH524141:SHI524141 SRD524141:SRE524141 TAZ524141:TBA524141 TKV524141:TKW524141 TUR524141:TUS524141 UEN524141:UEO524141 UOJ524141:UOK524141 UYF524141:UYG524141 VIB524141:VIC524141 VRX524141:VRY524141 WBT524141:WBU524141 WLP524141:WLQ524141 WVL524141:WVM524141 E589677:F589677 IZ589677:JA589677 SV589677:SW589677 ACR589677:ACS589677 AMN589677:AMO589677 AWJ589677:AWK589677 BGF589677:BGG589677 BQB589677:BQC589677 BZX589677:BZY589677 CJT589677:CJU589677 CTP589677:CTQ589677 DDL589677:DDM589677 DNH589677:DNI589677 DXD589677:DXE589677 EGZ589677:EHA589677 EQV589677:EQW589677 FAR589677:FAS589677 FKN589677:FKO589677 FUJ589677:FUK589677 GEF589677:GEG589677 GOB589677:GOC589677 GXX589677:GXY589677 HHT589677:HHU589677 HRP589677:HRQ589677 IBL589677:IBM589677 ILH589677:ILI589677 IVD589677:IVE589677 JEZ589677:JFA589677 JOV589677:JOW589677 JYR589677:JYS589677 KIN589677:KIO589677 KSJ589677:KSK589677 LCF589677:LCG589677 LMB589677:LMC589677 LVX589677:LVY589677 MFT589677:MFU589677 MPP589677:MPQ589677 MZL589677:MZM589677 NJH589677:NJI589677 NTD589677:NTE589677 OCZ589677:ODA589677 OMV589677:OMW589677 OWR589677:OWS589677 PGN589677:PGO589677 PQJ589677:PQK589677 QAF589677:QAG589677 QKB589677:QKC589677 QTX589677:QTY589677 RDT589677:RDU589677 RNP589677:RNQ589677 RXL589677:RXM589677 SHH589677:SHI589677 SRD589677:SRE589677 TAZ589677:TBA589677 TKV589677:TKW589677 TUR589677:TUS589677 UEN589677:UEO589677 UOJ589677:UOK589677 UYF589677:UYG589677 VIB589677:VIC589677 VRX589677:VRY589677 WBT589677:WBU589677 WLP589677:WLQ589677 WVL589677:WVM589677 E655213:F655213 IZ655213:JA655213 SV655213:SW655213 ACR655213:ACS655213 AMN655213:AMO655213 AWJ655213:AWK655213 BGF655213:BGG655213 BQB655213:BQC655213 BZX655213:BZY655213 CJT655213:CJU655213 CTP655213:CTQ655213 DDL655213:DDM655213 DNH655213:DNI655213 DXD655213:DXE655213 EGZ655213:EHA655213 EQV655213:EQW655213 FAR655213:FAS655213 FKN655213:FKO655213 FUJ655213:FUK655213 GEF655213:GEG655213 GOB655213:GOC655213 GXX655213:GXY655213 HHT655213:HHU655213 HRP655213:HRQ655213 IBL655213:IBM655213 ILH655213:ILI655213 IVD655213:IVE655213 JEZ655213:JFA655213 JOV655213:JOW655213 JYR655213:JYS655213 KIN655213:KIO655213 KSJ655213:KSK655213 LCF655213:LCG655213 LMB655213:LMC655213 LVX655213:LVY655213 MFT655213:MFU655213 MPP655213:MPQ655213 MZL655213:MZM655213 NJH655213:NJI655213 NTD655213:NTE655213 OCZ655213:ODA655213 OMV655213:OMW655213 OWR655213:OWS655213 PGN655213:PGO655213 PQJ655213:PQK655213 QAF655213:QAG655213 QKB655213:QKC655213 QTX655213:QTY655213 RDT655213:RDU655213 RNP655213:RNQ655213 RXL655213:RXM655213 SHH655213:SHI655213 SRD655213:SRE655213 TAZ655213:TBA655213 TKV655213:TKW655213 TUR655213:TUS655213 UEN655213:UEO655213 UOJ655213:UOK655213 UYF655213:UYG655213 VIB655213:VIC655213 VRX655213:VRY655213 WBT655213:WBU655213 WLP655213:WLQ655213 WVL655213:WVM655213 E720749:F720749 IZ720749:JA720749 SV720749:SW720749 ACR720749:ACS720749 AMN720749:AMO720749 AWJ720749:AWK720749 BGF720749:BGG720749 BQB720749:BQC720749 BZX720749:BZY720749 CJT720749:CJU720749 CTP720749:CTQ720749 DDL720749:DDM720749 DNH720749:DNI720749 DXD720749:DXE720749 EGZ720749:EHA720749 EQV720749:EQW720749 FAR720749:FAS720749 FKN720749:FKO720749 FUJ720749:FUK720749 GEF720749:GEG720749 GOB720749:GOC720749 GXX720749:GXY720749 HHT720749:HHU720749 HRP720749:HRQ720749 IBL720749:IBM720749 ILH720749:ILI720749 IVD720749:IVE720749 JEZ720749:JFA720749 JOV720749:JOW720749 JYR720749:JYS720749 KIN720749:KIO720749 KSJ720749:KSK720749 LCF720749:LCG720749 LMB720749:LMC720749 LVX720749:LVY720749 MFT720749:MFU720749 MPP720749:MPQ720749 MZL720749:MZM720749 NJH720749:NJI720749 NTD720749:NTE720749 OCZ720749:ODA720749 OMV720749:OMW720749 OWR720749:OWS720749 PGN720749:PGO720749 PQJ720749:PQK720749 QAF720749:QAG720749 QKB720749:QKC720749 QTX720749:QTY720749 RDT720749:RDU720749 RNP720749:RNQ720749 RXL720749:RXM720749 SHH720749:SHI720749 SRD720749:SRE720749 TAZ720749:TBA720749 TKV720749:TKW720749 TUR720749:TUS720749 UEN720749:UEO720749 UOJ720749:UOK720749 UYF720749:UYG720749 VIB720749:VIC720749 VRX720749:VRY720749 WBT720749:WBU720749 WLP720749:WLQ720749 WVL720749:WVM720749 E786285:F786285 IZ786285:JA786285 SV786285:SW786285 ACR786285:ACS786285 AMN786285:AMO786285 AWJ786285:AWK786285 BGF786285:BGG786285 BQB786285:BQC786285 BZX786285:BZY786285 CJT786285:CJU786285 CTP786285:CTQ786285 DDL786285:DDM786285 DNH786285:DNI786285 DXD786285:DXE786285 EGZ786285:EHA786285 EQV786285:EQW786285 FAR786285:FAS786285 FKN786285:FKO786285 FUJ786285:FUK786285 GEF786285:GEG786285 GOB786285:GOC786285 GXX786285:GXY786285 HHT786285:HHU786285 HRP786285:HRQ786285 IBL786285:IBM786285 ILH786285:ILI786285 IVD786285:IVE786285 JEZ786285:JFA786285 JOV786285:JOW786285 JYR786285:JYS786285 KIN786285:KIO786285 KSJ786285:KSK786285 LCF786285:LCG786285 LMB786285:LMC786285 LVX786285:LVY786285 MFT786285:MFU786285 MPP786285:MPQ786285 MZL786285:MZM786285 NJH786285:NJI786285 NTD786285:NTE786285 OCZ786285:ODA786285 OMV786285:OMW786285 OWR786285:OWS786285 PGN786285:PGO786285 PQJ786285:PQK786285 QAF786285:QAG786285 QKB786285:QKC786285 QTX786285:QTY786285 RDT786285:RDU786285 RNP786285:RNQ786285 RXL786285:RXM786285 SHH786285:SHI786285 SRD786285:SRE786285 TAZ786285:TBA786285 TKV786285:TKW786285 TUR786285:TUS786285 UEN786285:UEO786285 UOJ786285:UOK786285 UYF786285:UYG786285 VIB786285:VIC786285 VRX786285:VRY786285 WBT786285:WBU786285 WLP786285:WLQ786285 WVL786285:WVM786285 E851821:F851821 IZ851821:JA851821 SV851821:SW851821 ACR851821:ACS851821 AMN851821:AMO851821 AWJ851821:AWK851821 BGF851821:BGG851821 BQB851821:BQC851821 BZX851821:BZY851821 CJT851821:CJU851821 CTP851821:CTQ851821 DDL851821:DDM851821 DNH851821:DNI851821 DXD851821:DXE851821 EGZ851821:EHA851821 EQV851821:EQW851821 FAR851821:FAS851821 FKN851821:FKO851821 FUJ851821:FUK851821 GEF851821:GEG851821 GOB851821:GOC851821 GXX851821:GXY851821 HHT851821:HHU851821 HRP851821:HRQ851821 IBL851821:IBM851821 ILH851821:ILI851821 IVD851821:IVE851821 JEZ851821:JFA851821 JOV851821:JOW851821 JYR851821:JYS851821 KIN851821:KIO851821 KSJ851821:KSK851821 LCF851821:LCG851821 LMB851821:LMC851821 LVX851821:LVY851821 MFT851821:MFU851821 MPP851821:MPQ851821 MZL851821:MZM851821 NJH851821:NJI851821 NTD851821:NTE851821 OCZ851821:ODA851821 OMV851821:OMW851821 OWR851821:OWS851821 PGN851821:PGO851821 PQJ851821:PQK851821 QAF851821:QAG851821 QKB851821:QKC851821 QTX851821:QTY851821 RDT851821:RDU851821 RNP851821:RNQ851821 RXL851821:RXM851821 SHH851821:SHI851821 SRD851821:SRE851821 TAZ851821:TBA851821 TKV851821:TKW851821 TUR851821:TUS851821 UEN851821:UEO851821 UOJ851821:UOK851821 UYF851821:UYG851821 VIB851821:VIC851821 VRX851821:VRY851821 WBT851821:WBU851821 WLP851821:WLQ851821 WVL851821:WVM851821 E917357:F917357 IZ917357:JA917357 SV917357:SW917357 ACR917357:ACS917357 AMN917357:AMO917357 AWJ917357:AWK917357 BGF917357:BGG917357 BQB917357:BQC917357 BZX917357:BZY917357 CJT917357:CJU917357 CTP917357:CTQ917357 DDL917357:DDM917357 DNH917357:DNI917357 DXD917357:DXE917357 EGZ917357:EHA917357 EQV917357:EQW917357 FAR917357:FAS917357 FKN917357:FKO917357 FUJ917357:FUK917357 GEF917357:GEG917357 GOB917357:GOC917357 GXX917357:GXY917357 HHT917357:HHU917357 HRP917357:HRQ917357 IBL917357:IBM917357 ILH917357:ILI917357 IVD917357:IVE917357 JEZ917357:JFA917357 JOV917357:JOW917357 JYR917357:JYS917357 KIN917357:KIO917357 KSJ917357:KSK917357 LCF917357:LCG917357 LMB917357:LMC917357 LVX917357:LVY917357 MFT917357:MFU917357 MPP917357:MPQ917357 MZL917357:MZM917357 NJH917357:NJI917357 NTD917357:NTE917357 OCZ917357:ODA917357 OMV917357:OMW917357 OWR917357:OWS917357 PGN917357:PGO917357 PQJ917357:PQK917357 QAF917357:QAG917357 QKB917357:QKC917357 QTX917357:QTY917357 RDT917357:RDU917357 RNP917357:RNQ917357 RXL917357:RXM917357 SHH917357:SHI917357 SRD917357:SRE917357 TAZ917357:TBA917357 TKV917357:TKW917357 TUR917357:TUS917357 UEN917357:UEO917357 UOJ917357:UOK917357 UYF917357:UYG917357 VIB917357:VIC917357 VRX917357:VRY917357 WBT917357:WBU917357 WLP917357:WLQ917357 WVL917357:WVM917357 E982893:F982893 IZ982893:JA982893 SV982893:SW982893 ACR982893:ACS982893 AMN982893:AMO982893 AWJ982893:AWK982893 BGF982893:BGG982893 BQB982893:BQC982893 BZX982893:BZY982893 CJT982893:CJU982893 CTP982893:CTQ982893 DDL982893:DDM982893 DNH982893:DNI982893 DXD982893:DXE982893 EGZ982893:EHA982893 EQV982893:EQW982893 FAR982893:FAS982893 FKN982893:FKO982893 FUJ982893:FUK982893 GEF982893:GEG982893 GOB982893:GOC982893 GXX982893:GXY982893 HHT982893:HHU982893 HRP982893:HRQ982893 IBL982893:IBM982893 ILH982893:ILI982893 IVD982893:IVE982893 JEZ982893:JFA982893 JOV982893:JOW982893 JYR982893:JYS982893 KIN982893:KIO982893 KSJ982893:KSK982893 LCF982893:LCG982893 LMB982893:LMC982893 LVX982893:LVY982893 MFT982893:MFU982893 MPP982893:MPQ982893 MZL982893:MZM982893 NJH982893:NJI982893 NTD982893:NTE982893 OCZ982893:ODA982893 OMV982893:OMW982893 OWR982893:OWS982893 PGN982893:PGO982893 PQJ982893:PQK982893 QAF982893:QAG982893 QKB982893:QKC982893 QTX982893:QTY982893 RDT982893:RDU982893 RNP982893:RNQ982893 RXL982893:RXM982893 SHH982893:SHI982893 SRD982893:SRE982893 TAZ982893:TBA982893 TKV982893:TKW982893 TUR982893:TUS982893 UEN982893:UEO982893 UOJ982893:UOK982893 UYF982893:UYG982893 VIB982893:VIC982893 VRX982893:VRY982893 WBT982893:WBU982893 WLP982893:WLQ982893 WVL982893:WVM982893 E1048429:F1048429 IZ1048429:JA1048429 SV1048429:SW1048429 ACR1048429:ACS1048429 AMN1048429:AMO1048429 AWJ1048429:AWK1048429 BGF1048429:BGG1048429 BQB1048429:BQC1048429 BZX1048429:BZY1048429 CJT1048429:CJU1048429 CTP1048429:CTQ1048429 DDL1048429:DDM1048429 DNH1048429:DNI1048429 DXD1048429:DXE1048429 EGZ1048429:EHA1048429 EQV1048429:EQW1048429 FAR1048429:FAS1048429 FKN1048429:FKO1048429 FUJ1048429:FUK1048429 GEF1048429:GEG1048429 GOB1048429:GOC1048429 GXX1048429:GXY1048429 HHT1048429:HHU1048429 HRP1048429:HRQ1048429 IBL1048429:IBM1048429 ILH1048429:ILI1048429 IVD1048429:IVE1048429 JEZ1048429:JFA1048429 JOV1048429:JOW1048429 JYR1048429:JYS1048429 KIN1048429:KIO1048429 KSJ1048429:KSK1048429 LCF1048429:LCG1048429 LMB1048429:LMC1048429 LVX1048429:LVY1048429 MFT1048429:MFU1048429 MPP1048429:MPQ1048429 MZL1048429:MZM1048429 NJH1048429:NJI1048429 NTD1048429:NTE1048429 OCZ1048429:ODA1048429 OMV1048429:OMW1048429 OWR1048429:OWS1048429 PGN1048429:PGO1048429 PQJ1048429:PQK1048429 QAF1048429:QAG1048429 QKB1048429:QKC1048429 QTX1048429:QTY1048429 RDT1048429:RDU1048429 RNP1048429:RNQ1048429 RXL1048429:RXM1048429 SHH1048429:SHI1048429 SRD1048429:SRE1048429 TAZ1048429:TBA1048429 TKV1048429:TKW1048429 TUR1048429:TUS1048429 UEN1048429:UEO1048429 UOJ1048429:UOK1048429 UYF1048429:UYG1048429 VIB1048429:VIC1048429 VRX1048429:VRY1048429 WBT1048429:WBU1048429 WLP1048429:WLQ1048429 WVL1048429:WVM1048429" xr:uid="{00000000-0002-0000-1500-000001000000}"/>
    <dataValidation type="whole" operator="greaterThanOrEqual" allowBlank="1" showInputMessage="1" showErrorMessage="1" sqref="HM65470 RI65470 ABE65470 ALA65470 AUW65470 BES65470 BOO65470 BYK65470 CIG65470 CSC65470 DBY65470 DLU65470 DVQ65470 EFM65470 EPI65470 EZE65470 FJA65470 FSW65470 GCS65470 GMO65470 GWK65470 HGG65470 HQC65470 HZY65470 IJU65470 ITQ65470 JDM65470 JNI65470 JXE65470 KHA65470 KQW65470 LAS65470 LKO65470 LUK65470 MEG65470 MOC65470 MXY65470 NHU65470 NRQ65470 OBM65470 OLI65470 OVE65470 PFA65470 POW65470 PYS65470 QIO65470 QSK65470 RCG65470 RMC65470 RVY65470 SFU65470 SPQ65470 SZM65470 TJI65470 TTE65470 UDA65470 UMW65470 UWS65470 VGO65470 VQK65470 WAG65470 WKC65470 WTY65470 XDU65470 HM131006 RI131006 ABE131006 ALA131006 AUW131006 BES131006 BOO131006 BYK131006 CIG131006 CSC131006 DBY131006 DLU131006 DVQ131006 EFM131006 EPI131006 EZE131006 FJA131006 FSW131006 GCS131006 GMO131006 GWK131006 HGG131006 HQC131006 HZY131006 IJU131006 ITQ131006 JDM131006 JNI131006 JXE131006 KHA131006 KQW131006 LAS131006 LKO131006 LUK131006 MEG131006 MOC131006 MXY131006 NHU131006 NRQ131006 OBM131006 OLI131006 OVE131006 PFA131006 POW131006 PYS131006 QIO131006 QSK131006 RCG131006 RMC131006 RVY131006 SFU131006 SPQ131006 SZM131006 TJI131006 TTE131006 UDA131006 UMW131006 UWS131006 VGO131006 VQK131006 WAG131006 WKC131006 WTY131006 XDU131006 HM196542 RI196542 ABE196542 ALA196542 AUW196542 BES196542 BOO196542 BYK196542 CIG196542 CSC196542 DBY196542 DLU196542 DVQ196542 EFM196542 EPI196542 EZE196542 FJA196542 FSW196542 GCS196542 GMO196542 GWK196542 HGG196542 HQC196542 HZY196542 IJU196542 ITQ196542 JDM196542 JNI196542 JXE196542 KHA196542 KQW196542 LAS196542 LKO196542 LUK196542 MEG196542 MOC196542 MXY196542 NHU196542 NRQ196542 OBM196542 OLI196542 OVE196542 PFA196542 POW196542 PYS196542 QIO196542 QSK196542 RCG196542 RMC196542 RVY196542 SFU196542 SPQ196542 SZM196542 TJI196542 TTE196542 UDA196542 UMW196542 UWS196542 VGO196542 VQK196542 WAG196542 WKC196542 WTY196542 XDU196542 HM262078 RI262078 ABE262078 ALA262078 AUW262078 BES262078 BOO262078 BYK262078 CIG262078 CSC262078 DBY262078 DLU262078 DVQ262078 EFM262078 EPI262078 EZE262078 FJA262078 FSW262078 GCS262078 GMO262078 GWK262078 HGG262078 HQC262078 HZY262078 IJU262078 ITQ262078 JDM262078 JNI262078 JXE262078 KHA262078 KQW262078 LAS262078 LKO262078 LUK262078 MEG262078 MOC262078 MXY262078 NHU262078 NRQ262078 OBM262078 OLI262078 OVE262078 PFA262078 POW262078 PYS262078 QIO262078 QSK262078 RCG262078 RMC262078 RVY262078 SFU262078 SPQ262078 SZM262078 TJI262078 TTE262078 UDA262078 UMW262078 UWS262078 VGO262078 VQK262078 WAG262078 WKC262078 WTY262078 XDU262078 HM327614 RI327614 ABE327614 ALA327614 AUW327614 BES327614 BOO327614 BYK327614 CIG327614 CSC327614 DBY327614 DLU327614 DVQ327614 EFM327614 EPI327614 EZE327614 FJA327614 FSW327614 GCS327614 GMO327614 GWK327614 HGG327614 HQC327614 HZY327614 IJU327614 ITQ327614 JDM327614 JNI327614 JXE327614 KHA327614 KQW327614 LAS327614 LKO327614 LUK327614 MEG327614 MOC327614 MXY327614 NHU327614 NRQ327614 OBM327614 OLI327614 OVE327614 PFA327614 POW327614 PYS327614 QIO327614 QSK327614 RCG327614 RMC327614 RVY327614 SFU327614 SPQ327614 SZM327614 TJI327614 TTE327614 UDA327614 UMW327614 UWS327614 VGO327614 VQK327614 WAG327614 WKC327614 WTY327614 XDU327614 HM393150 RI393150 ABE393150 ALA393150 AUW393150 BES393150 BOO393150 BYK393150 CIG393150 CSC393150 DBY393150 DLU393150 DVQ393150 EFM393150 EPI393150 EZE393150 FJA393150 FSW393150 GCS393150 GMO393150 GWK393150 HGG393150 HQC393150 HZY393150 IJU393150 ITQ393150 JDM393150 JNI393150 JXE393150 KHA393150 KQW393150 LAS393150 LKO393150 LUK393150 MEG393150 MOC393150 MXY393150 NHU393150 NRQ393150 OBM393150 OLI393150 OVE393150 PFA393150 POW393150 PYS393150 QIO393150 QSK393150 RCG393150 RMC393150 RVY393150 SFU393150 SPQ393150 SZM393150 TJI393150 TTE393150 UDA393150 UMW393150 UWS393150 VGO393150 VQK393150 WAG393150 WKC393150 WTY393150 XDU393150 HM458686 RI458686 ABE458686 ALA458686 AUW458686 BES458686 BOO458686 BYK458686 CIG458686 CSC458686 DBY458686 DLU458686 DVQ458686 EFM458686 EPI458686 EZE458686 FJA458686 FSW458686 GCS458686 GMO458686 GWK458686 HGG458686 HQC458686 HZY458686 IJU458686 ITQ458686 JDM458686 JNI458686 JXE458686 KHA458686 KQW458686 LAS458686 LKO458686 LUK458686 MEG458686 MOC458686 MXY458686 NHU458686 NRQ458686 OBM458686 OLI458686 OVE458686 PFA458686 POW458686 PYS458686 QIO458686 QSK458686 RCG458686 RMC458686 RVY458686 SFU458686 SPQ458686 SZM458686 TJI458686 TTE458686 UDA458686 UMW458686 UWS458686 VGO458686 VQK458686 WAG458686 WKC458686 WTY458686 XDU458686 HM524222 RI524222 ABE524222 ALA524222 AUW524222 BES524222 BOO524222 BYK524222 CIG524222 CSC524222 DBY524222 DLU524222 DVQ524222 EFM524222 EPI524222 EZE524222 FJA524222 FSW524222 GCS524222 GMO524222 GWK524222 HGG524222 HQC524222 HZY524222 IJU524222 ITQ524222 JDM524222 JNI524222 JXE524222 KHA524222 KQW524222 LAS524222 LKO524222 LUK524222 MEG524222 MOC524222 MXY524222 NHU524222 NRQ524222 OBM524222 OLI524222 OVE524222 PFA524222 POW524222 PYS524222 QIO524222 QSK524222 RCG524222 RMC524222 RVY524222 SFU524222 SPQ524222 SZM524222 TJI524222 TTE524222 UDA524222 UMW524222 UWS524222 VGO524222 VQK524222 WAG524222 WKC524222 WTY524222 XDU524222 HM589758 RI589758 ABE589758 ALA589758 AUW589758 BES589758 BOO589758 BYK589758 CIG589758 CSC589758 DBY589758 DLU589758 DVQ589758 EFM589758 EPI589758 EZE589758 FJA589758 FSW589758 GCS589758 GMO589758 GWK589758 HGG589758 HQC589758 HZY589758 IJU589758 ITQ589758 JDM589758 JNI589758 JXE589758 KHA589758 KQW589758 LAS589758 LKO589758 LUK589758 MEG589758 MOC589758 MXY589758 NHU589758 NRQ589758 OBM589758 OLI589758 OVE589758 PFA589758 POW589758 PYS589758 QIO589758 QSK589758 RCG589758 RMC589758 RVY589758 SFU589758 SPQ589758 SZM589758 TJI589758 TTE589758 UDA589758 UMW589758 UWS589758 VGO589758 VQK589758 WAG589758 WKC589758 WTY589758 XDU589758 HM655294 RI655294 ABE655294 ALA655294 AUW655294 BES655294 BOO655294 BYK655294 CIG655294 CSC655294 DBY655294 DLU655294 DVQ655294 EFM655294 EPI655294 EZE655294 FJA655294 FSW655294 GCS655294 GMO655294 GWK655294 HGG655294 HQC655294 HZY655294 IJU655294 ITQ655294 JDM655294 JNI655294 JXE655294 KHA655294 KQW655294 LAS655294 LKO655294 LUK655294 MEG655294 MOC655294 MXY655294 NHU655294 NRQ655294 OBM655294 OLI655294 OVE655294 PFA655294 POW655294 PYS655294 QIO655294 QSK655294 RCG655294 RMC655294 RVY655294 SFU655294 SPQ655294 SZM655294 TJI655294 TTE655294 UDA655294 UMW655294 UWS655294 VGO655294 VQK655294 WAG655294 WKC655294 WTY655294 XDU655294 HM720830 RI720830 ABE720830 ALA720830 AUW720830 BES720830 BOO720830 BYK720830 CIG720830 CSC720830 DBY720830 DLU720830 DVQ720830 EFM720830 EPI720830 EZE720830 FJA720830 FSW720830 GCS720830 GMO720830 GWK720830 HGG720830 HQC720830 HZY720830 IJU720830 ITQ720830 JDM720830 JNI720830 JXE720830 KHA720830 KQW720830 LAS720830 LKO720830 LUK720830 MEG720830 MOC720830 MXY720830 NHU720830 NRQ720830 OBM720830 OLI720830 OVE720830 PFA720830 POW720830 PYS720830 QIO720830 QSK720830 RCG720830 RMC720830 RVY720830 SFU720830 SPQ720830 SZM720830 TJI720830 TTE720830 UDA720830 UMW720830 UWS720830 VGO720830 VQK720830 WAG720830 WKC720830 WTY720830 XDU720830 HM786366 RI786366 ABE786366 ALA786366 AUW786366 BES786366 BOO786366 BYK786366 CIG786366 CSC786366 DBY786366 DLU786366 DVQ786366 EFM786366 EPI786366 EZE786366 FJA786366 FSW786366 GCS786366 GMO786366 GWK786366 HGG786366 HQC786366 HZY786366 IJU786366 ITQ786366 JDM786366 JNI786366 JXE786366 KHA786366 KQW786366 LAS786366 LKO786366 LUK786366 MEG786366 MOC786366 MXY786366 NHU786366 NRQ786366 OBM786366 OLI786366 OVE786366 PFA786366 POW786366 PYS786366 QIO786366 QSK786366 RCG786366 RMC786366 RVY786366 SFU786366 SPQ786366 SZM786366 TJI786366 TTE786366 UDA786366 UMW786366 UWS786366 VGO786366 VQK786366 WAG786366 WKC786366 WTY786366 XDU786366 HM851902 RI851902 ABE851902 ALA851902 AUW851902 BES851902 BOO851902 BYK851902 CIG851902 CSC851902 DBY851902 DLU851902 DVQ851902 EFM851902 EPI851902 EZE851902 FJA851902 FSW851902 GCS851902 GMO851902 GWK851902 HGG851902 HQC851902 HZY851902 IJU851902 ITQ851902 JDM851902 JNI851902 JXE851902 KHA851902 KQW851902 LAS851902 LKO851902 LUK851902 MEG851902 MOC851902 MXY851902 NHU851902 NRQ851902 OBM851902 OLI851902 OVE851902 PFA851902 POW851902 PYS851902 QIO851902 QSK851902 RCG851902 RMC851902 RVY851902 SFU851902 SPQ851902 SZM851902 TJI851902 TTE851902 UDA851902 UMW851902 UWS851902 VGO851902 VQK851902 WAG851902 WKC851902 WTY851902 XDU851902 HM917438 RI917438 ABE917438 ALA917438 AUW917438 BES917438 BOO917438 BYK917438 CIG917438 CSC917438 DBY917438 DLU917438 DVQ917438 EFM917438 EPI917438 EZE917438 FJA917438 FSW917438 GCS917438 GMO917438 GWK917438 HGG917438 HQC917438 HZY917438 IJU917438 ITQ917438 JDM917438 JNI917438 JXE917438 KHA917438 KQW917438 LAS917438 LKO917438 LUK917438 MEG917438 MOC917438 MXY917438 NHU917438 NRQ917438 OBM917438 OLI917438 OVE917438 PFA917438 POW917438 PYS917438 QIO917438 QSK917438 RCG917438 RMC917438 RVY917438 SFU917438 SPQ917438 SZM917438 TJI917438 TTE917438 UDA917438 UMW917438 UWS917438 VGO917438 VQK917438 WAG917438 WKC917438 WTY917438 XDU917438 HM982974 RI982974 ABE982974 ALA982974 AUW982974 BES982974 BOO982974 BYK982974 CIG982974 CSC982974 DBY982974 DLU982974 DVQ982974 EFM982974 EPI982974 EZE982974 FJA982974 FSW982974 GCS982974 GMO982974 GWK982974 HGG982974 HQC982974 HZY982974 IJU982974 ITQ982974 JDM982974 JNI982974 JXE982974 KHA982974 KQW982974 LAS982974 LKO982974 LUK982974 MEG982974 MOC982974 MXY982974 NHU982974 NRQ982974 OBM982974 OLI982974 OVE982974 PFA982974 POW982974 PYS982974 QIO982974 QSK982974 RCG982974 RMC982974 RVY982974 SFU982974 SPQ982974 SZM982974 TJI982974 TTE982974 UDA982974 UMW982974 UWS982974 VGO982974 VQK982974 WAG982974 WKC982974 WTY982974 XDU982974 HM1048510 RI1048510 ABE1048510 ALA1048510 AUW1048510 BES1048510 BOO1048510 BYK1048510 CIG1048510 CSC1048510 DBY1048510 DLU1048510 DVQ1048510 EFM1048510 EPI1048510 EZE1048510 FJA1048510 FSW1048510 GCS1048510 GMO1048510 GWK1048510 HGG1048510 HQC1048510 HZY1048510 IJU1048510 ITQ1048510 JDM1048510 JNI1048510 JXE1048510 KHA1048510 KQW1048510 LAS1048510 LKO1048510 LUK1048510 MEG1048510 MOC1048510 MXY1048510 NHU1048510 NRQ1048510 OBM1048510 OLI1048510 OVE1048510 PFA1048510 POW1048510 PYS1048510 QIO1048510 QSK1048510 RCG1048510 RMC1048510 RVY1048510 SFU1048510 SPQ1048510 SZM1048510 TJI1048510 TTE1048510 UDA1048510 UMW1048510 UWS1048510 VGO1048510 VQK1048510 WAG1048510 WKC1048510 WTY1048510 XDU1048510 E65470:F65470 IZ65470:JA65470 SV65470:SW65470 ACR65470:ACS65470 AMN65470:AMO65470 AWJ65470:AWK65470 BGF65470:BGG65470 BQB65470:BQC65470 BZX65470:BZY65470 CJT65470:CJU65470 CTP65470:CTQ65470 DDL65470:DDM65470 DNH65470:DNI65470 DXD65470:DXE65470 EGZ65470:EHA65470 EQV65470:EQW65470 FAR65470:FAS65470 FKN65470:FKO65470 FUJ65470:FUK65470 GEF65470:GEG65470 GOB65470:GOC65470 GXX65470:GXY65470 HHT65470:HHU65470 HRP65470:HRQ65470 IBL65470:IBM65470 ILH65470:ILI65470 IVD65470:IVE65470 JEZ65470:JFA65470 JOV65470:JOW65470 JYR65470:JYS65470 KIN65470:KIO65470 KSJ65470:KSK65470 LCF65470:LCG65470 LMB65470:LMC65470 LVX65470:LVY65470 MFT65470:MFU65470 MPP65470:MPQ65470 MZL65470:MZM65470 NJH65470:NJI65470 NTD65470:NTE65470 OCZ65470:ODA65470 OMV65470:OMW65470 OWR65470:OWS65470 PGN65470:PGO65470 PQJ65470:PQK65470 QAF65470:QAG65470 QKB65470:QKC65470 QTX65470:QTY65470 RDT65470:RDU65470 RNP65470:RNQ65470 RXL65470:RXM65470 SHH65470:SHI65470 SRD65470:SRE65470 TAZ65470:TBA65470 TKV65470:TKW65470 TUR65470:TUS65470 UEN65470:UEO65470 UOJ65470:UOK65470 UYF65470:UYG65470 VIB65470:VIC65470 VRX65470:VRY65470 WBT65470:WBU65470 WLP65470:WLQ65470 WVL65470:WVM65470 E131006:F131006 IZ131006:JA131006 SV131006:SW131006 ACR131006:ACS131006 AMN131006:AMO131006 AWJ131006:AWK131006 BGF131006:BGG131006 BQB131006:BQC131006 BZX131006:BZY131006 CJT131006:CJU131006 CTP131006:CTQ131006 DDL131006:DDM131006 DNH131006:DNI131006 DXD131006:DXE131006 EGZ131006:EHA131006 EQV131006:EQW131006 FAR131006:FAS131006 FKN131006:FKO131006 FUJ131006:FUK131006 GEF131006:GEG131006 GOB131006:GOC131006 GXX131006:GXY131006 HHT131006:HHU131006 HRP131006:HRQ131006 IBL131006:IBM131006 ILH131006:ILI131006 IVD131006:IVE131006 JEZ131006:JFA131006 JOV131006:JOW131006 JYR131006:JYS131006 KIN131006:KIO131006 KSJ131006:KSK131006 LCF131006:LCG131006 LMB131006:LMC131006 LVX131006:LVY131006 MFT131006:MFU131006 MPP131006:MPQ131006 MZL131006:MZM131006 NJH131006:NJI131006 NTD131006:NTE131006 OCZ131006:ODA131006 OMV131006:OMW131006 OWR131006:OWS131006 PGN131006:PGO131006 PQJ131006:PQK131006 QAF131006:QAG131006 QKB131006:QKC131006 QTX131006:QTY131006 RDT131006:RDU131006 RNP131006:RNQ131006 RXL131006:RXM131006 SHH131006:SHI131006 SRD131006:SRE131006 TAZ131006:TBA131006 TKV131006:TKW131006 TUR131006:TUS131006 UEN131006:UEO131006 UOJ131006:UOK131006 UYF131006:UYG131006 VIB131006:VIC131006 VRX131006:VRY131006 WBT131006:WBU131006 WLP131006:WLQ131006 WVL131006:WVM131006 E196542:F196542 IZ196542:JA196542 SV196542:SW196542 ACR196542:ACS196542 AMN196542:AMO196542 AWJ196542:AWK196542 BGF196542:BGG196542 BQB196542:BQC196542 BZX196542:BZY196542 CJT196542:CJU196542 CTP196542:CTQ196542 DDL196542:DDM196542 DNH196542:DNI196542 DXD196542:DXE196542 EGZ196542:EHA196542 EQV196542:EQW196542 FAR196542:FAS196542 FKN196542:FKO196542 FUJ196542:FUK196542 GEF196542:GEG196542 GOB196542:GOC196542 GXX196542:GXY196542 HHT196542:HHU196542 HRP196542:HRQ196542 IBL196542:IBM196542 ILH196542:ILI196542 IVD196542:IVE196542 JEZ196542:JFA196542 JOV196542:JOW196542 JYR196542:JYS196542 KIN196542:KIO196542 KSJ196542:KSK196542 LCF196542:LCG196542 LMB196542:LMC196542 LVX196542:LVY196542 MFT196542:MFU196542 MPP196542:MPQ196542 MZL196542:MZM196542 NJH196542:NJI196542 NTD196542:NTE196542 OCZ196542:ODA196542 OMV196542:OMW196542 OWR196542:OWS196542 PGN196542:PGO196542 PQJ196542:PQK196542 QAF196542:QAG196542 QKB196542:QKC196542 QTX196542:QTY196542 RDT196542:RDU196542 RNP196542:RNQ196542 RXL196542:RXM196542 SHH196542:SHI196542 SRD196542:SRE196542 TAZ196542:TBA196542 TKV196542:TKW196542 TUR196542:TUS196542 UEN196542:UEO196542 UOJ196542:UOK196542 UYF196542:UYG196542 VIB196542:VIC196542 VRX196542:VRY196542 WBT196542:WBU196542 WLP196542:WLQ196542 WVL196542:WVM196542 E262078:F262078 IZ262078:JA262078 SV262078:SW262078 ACR262078:ACS262078 AMN262078:AMO262078 AWJ262078:AWK262078 BGF262078:BGG262078 BQB262078:BQC262078 BZX262078:BZY262078 CJT262078:CJU262078 CTP262078:CTQ262078 DDL262078:DDM262078 DNH262078:DNI262078 DXD262078:DXE262078 EGZ262078:EHA262078 EQV262078:EQW262078 FAR262078:FAS262078 FKN262078:FKO262078 FUJ262078:FUK262078 GEF262078:GEG262078 GOB262078:GOC262078 GXX262078:GXY262078 HHT262078:HHU262078 HRP262078:HRQ262078 IBL262078:IBM262078 ILH262078:ILI262078 IVD262078:IVE262078 JEZ262078:JFA262078 JOV262078:JOW262078 JYR262078:JYS262078 KIN262078:KIO262078 KSJ262078:KSK262078 LCF262078:LCG262078 LMB262078:LMC262078 LVX262078:LVY262078 MFT262078:MFU262078 MPP262078:MPQ262078 MZL262078:MZM262078 NJH262078:NJI262078 NTD262078:NTE262078 OCZ262078:ODA262078 OMV262078:OMW262078 OWR262078:OWS262078 PGN262078:PGO262078 PQJ262078:PQK262078 QAF262078:QAG262078 QKB262078:QKC262078 QTX262078:QTY262078 RDT262078:RDU262078 RNP262078:RNQ262078 RXL262078:RXM262078 SHH262078:SHI262078 SRD262078:SRE262078 TAZ262078:TBA262078 TKV262078:TKW262078 TUR262078:TUS262078 UEN262078:UEO262078 UOJ262078:UOK262078 UYF262078:UYG262078 VIB262078:VIC262078 VRX262078:VRY262078 WBT262078:WBU262078 WLP262078:WLQ262078 WVL262078:WVM262078 E327614:F327614 IZ327614:JA327614 SV327614:SW327614 ACR327614:ACS327614 AMN327614:AMO327614 AWJ327614:AWK327614 BGF327614:BGG327614 BQB327614:BQC327614 BZX327614:BZY327614 CJT327614:CJU327614 CTP327614:CTQ327614 DDL327614:DDM327614 DNH327614:DNI327614 DXD327614:DXE327614 EGZ327614:EHA327614 EQV327614:EQW327614 FAR327614:FAS327614 FKN327614:FKO327614 FUJ327614:FUK327614 GEF327614:GEG327614 GOB327614:GOC327614 GXX327614:GXY327614 HHT327614:HHU327614 HRP327614:HRQ327614 IBL327614:IBM327614 ILH327614:ILI327614 IVD327614:IVE327614 JEZ327614:JFA327614 JOV327614:JOW327614 JYR327614:JYS327614 KIN327614:KIO327614 KSJ327614:KSK327614 LCF327614:LCG327614 LMB327614:LMC327614 LVX327614:LVY327614 MFT327614:MFU327614 MPP327614:MPQ327614 MZL327614:MZM327614 NJH327614:NJI327614 NTD327614:NTE327614 OCZ327614:ODA327614 OMV327614:OMW327614 OWR327614:OWS327614 PGN327614:PGO327614 PQJ327614:PQK327614 QAF327614:QAG327614 QKB327614:QKC327614 QTX327614:QTY327614 RDT327614:RDU327614 RNP327614:RNQ327614 RXL327614:RXM327614 SHH327614:SHI327614 SRD327614:SRE327614 TAZ327614:TBA327614 TKV327614:TKW327614 TUR327614:TUS327614 UEN327614:UEO327614 UOJ327614:UOK327614 UYF327614:UYG327614 VIB327614:VIC327614 VRX327614:VRY327614 WBT327614:WBU327614 WLP327614:WLQ327614 WVL327614:WVM327614 E393150:F393150 IZ393150:JA393150 SV393150:SW393150 ACR393150:ACS393150 AMN393150:AMO393150 AWJ393150:AWK393150 BGF393150:BGG393150 BQB393150:BQC393150 BZX393150:BZY393150 CJT393150:CJU393150 CTP393150:CTQ393150 DDL393150:DDM393150 DNH393150:DNI393150 DXD393150:DXE393150 EGZ393150:EHA393150 EQV393150:EQW393150 FAR393150:FAS393150 FKN393150:FKO393150 FUJ393150:FUK393150 GEF393150:GEG393150 GOB393150:GOC393150 GXX393150:GXY393150 HHT393150:HHU393150 HRP393150:HRQ393150 IBL393150:IBM393150 ILH393150:ILI393150 IVD393150:IVE393150 JEZ393150:JFA393150 JOV393150:JOW393150 JYR393150:JYS393150 KIN393150:KIO393150 KSJ393150:KSK393150 LCF393150:LCG393150 LMB393150:LMC393150 LVX393150:LVY393150 MFT393150:MFU393150 MPP393150:MPQ393150 MZL393150:MZM393150 NJH393150:NJI393150 NTD393150:NTE393150 OCZ393150:ODA393150 OMV393150:OMW393150 OWR393150:OWS393150 PGN393150:PGO393150 PQJ393150:PQK393150 QAF393150:QAG393150 QKB393150:QKC393150 QTX393150:QTY393150 RDT393150:RDU393150 RNP393150:RNQ393150 RXL393150:RXM393150 SHH393150:SHI393150 SRD393150:SRE393150 TAZ393150:TBA393150 TKV393150:TKW393150 TUR393150:TUS393150 UEN393150:UEO393150 UOJ393150:UOK393150 UYF393150:UYG393150 VIB393150:VIC393150 VRX393150:VRY393150 WBT393150:WBU393150 WLP393150:WLQ393150 WVL393150:WVM393150 E458686:F458686 IZ458686:JA458686 SV458686:SW458686 ACR458686:ACS458686 AMN458686:AMO458686 AWJ458686:AWK458686 BGF458686:BGG458686 BQB458686:BQC458686 BZX458686:BZY458686 CJT458686:CJU458686 CTP458686:CTQ458686 DDL458686:DDM458686 DNH458686:DNI458686 DXD458686:DXE458686 EGZ458686:EHA458686 EQV458686:EQW458686 FAR458686:FAS458686 FKN458686:FKO458686 FUJ458686:FUK458686 GEF458686:GEG458686 GOB458686:GOC458686 GXX458686:GXY458686 HHT458686:HHU458686 HRP458686:HRQ458686 IBL458686:IBM458686 ILH458686:ILI458686 IVD458686:IVE458686 JEZ458686:JFA458686 JOV458686:JOW458686 JYR458686:JYS458686 KIN458686:KIO458686 KSJ458686:KSK458686 LCF458686:LCG458686 LMB458686:LMC458686 LVX458686:LVY458686 MFT458686:MFU458686 MPP458686:MPQ458686 MZL458686:MZM458686 NJH458686:NJI458686 NTD458686:NTE458686 OCZ458686:ODA458686 OMV458686:OMW458686 OWR458686:OWS458686 PGN458686:PGO458686 PQJ458686:PQK458686 QAF458686:QAG458686 QKB458686:QKC458686 QTX458686:QTY458686 RDT458686:RDU458686 RNP458686:RNQ458686 RXL458686:RXM458686 SHH458686:SHI458686 SRD458686:SRE458686 TAZ458686:TBA458686 TKV458686:TKW458686 TUR458686:TUS458686 UEN458686:UEO458686 UOJ458686:UOK458686 UYF458686:UYG458686 VIB458686:VIC458686 VRX458686:VRY458686 WBT458686:WBU458686 WLP458686:WLQ458686 WVL458686:WVM458686 E524222:F524222 IZ524222:JA524222 SV524222:SW524222 ACR524222:ACS524222 AMN524222:AMO524222 AWJ524222:AWK524222 BGF524222:BGG524222 BQB524222:BQC524222 BZX524222:BZY524222 CJT524222:CJU524222 CTP524222:CTQ524222 DDL524222:DDM524222 DNH524222:DNI524222 DXD524222:DXE524222 EGZ524222:EHA524222 EQV524222:EQW524222 FAR524222:FAS524222 FKN524222:FKO524222 FUJ524222:FUK524222 GEF524222:GEG524222 GOB524222:GOC524222 GXX524222:GXY524222 HHT524222:HHU524222 HRP524222:HRQ524222 IBL524222:IBM524222 ILH524222:ILI524222 IVD524222:IVE524222 JEZ524222:JFA524222 JOV524222:JOW524222 JYR524222:JYS524222 KIN524222:KIO524222 KSJ524222:KSK524222 LCF524222:LCG524222 LMB524222:LMC524222 LVX524222:LVY524222 MFT524222:MFU524222 MPP524222:MPQ524222 MZL524222:MZM524222 NJH524222:NJI524222 NTD524222:NTE524222 OCZ524222:ODA524222 OMV524222:OMW524222 OWR524222:OWS524222 PGN524222:PGO524222 PQJ524222:PQK524222 QAF524222:QAG524222 QKB524222:QKC524222 QTX524222:QTY524222 RDT524222:RDU524222 RNP524222:RNQ524222 RXL524222:RXM524222 SHH524222:SHI524222 SRD524222:SRE524222 TAZ524222:TBA524222 TKV524222:TKW524222 TUR524222:TUS524222 UEN524222:UEO524222 UOJ524222:UOK524222 UYF524222:UYG524222 VIB524222:VIC524222 VRX524222:VRY524222 WBT524222:WBU524222 WLP524222:WLQ524222 WVL524222:WVM524222 E589758:F589758 IZ589758:JA589758 SV589758:SW589758 ACR589758:ACS589758 AMN589758:AMO589758 AWJ589758:AWK589758 BGF589758:BGG589758 BQB589758:BQC589758 BZX589758:BZY589758 CJT589758:CJU589758 CTP589758:CTQ589758 DDL589758:DDM589758 DNH589758:DNI589758 DXD589758:DXE589758 EGZ589758:EHA589758 EQV589758:EQW589758 FAR589758:FAS589758 FKN589758:FKO589758 FUJ589758:FUK589758 GEF589758:GEG589758 GOB589758:GOC589758 GXX589758:GXY589758 HHT589758:HHU589758 HRP589758:HRQ589758 IBL589758:IBM589758 ILH589758:ILI589758 IVD589758:IVE589758 JEZ589758:JFA589758 JOV589758:JOW589758 JYR589758:JYS589758 KIN589758:KIO589758 KSJ589758:KSK589758 LCF589758:LCG589758 LMB589758:LMC589758 LVX589758:LVY589758 MFT589758:MFU589758 MPP589758:MPQ589758 MZL589758:MZM589758 NJH589758:NJI589758 NTD589758:NTE589758 OCZ589758:ODA589758 OMV589758:OMW589758 OWR589758:OWS589758 PGN589758:PGO589758 PQJ589758:PQK589758 QAF589758:QAG589758 QKB589758:QKC589758 QTX589758:QTY589758 RDT589758:RDU589758 RNP589758:RNQ589758 RXL589758:RXM589758 SHH589758:SHI589758 SRD589758:SRE589758 TAZ589758:TBA589758 TKV589758:TKW589758 TUR589758:TUS589758 UEN589758:UEO589758 UOJ589758:UOK589758 UYF589758:UYG589758 VIB589758:VIC589758 VRX589758:VRY589758 WBT589758:WBU589758 WLP589758:WLQ589758 WVL589758:WVM589758 E655294:F655294 IZ655294:JA655294 SV655294:SW655294 ACR655294:ACS655294 AMN655294:AMO655294 AWJ655294:AWK655294 BGF655294:BGG655294 BQB655294:BQC655294 BZX655294:BZY655294 CJT655294:CJU655294 CTP655294:CTQ655294 DDL655294:DDM655294 DNH655294:DNI655294 DXD655294:DXE655294 EGZ655294:EHA655294 EQV655294:EQW655294 FAR655294:FAS655294 FKN655294:FKO655294 FUJ655294:FUK655294 GEF655294:GEG655294 GOB655294:GOC655294 GXX655294:GXY655294 HHT655294:HHU655294 HRP655294:HRQ655294 IBL655294:IBM655294 ILH655294:ILI655294 IVD655294:IVE655294 JEZ655294:JFA655294 JOV655294:JOW655294 JYR655294:JYS655294 KIN655294:KIO655294 KSJ655294:KSK655294 LCF655294:LCG655294 LMB655294:LMC655294 LVX655294:LVY655294 MFT655294:MFU655294 MPP655294:MPQ655294 MZL655294:MZM655294 NJH655294:NJI655294 NTD655294:NTE655294 OCZ655294:ODA655294 OMV655294:OMW655294 OWR655294:OWS655294 PGN655294:PGO655294 PQJ655294:PQK655294 QAF655294:QAG655294 QKB655294:QKC655294 QTX655294:QTY655294 RDT655294:RDU655294 RNP655294:RNQ655294 RXL655294:RXM655294 SHH655294:SHI655294 SRD655294:SRE655294 TAZ655294:TBA655294 TKV655294:TKW655294 TUR655294:TUS655294 UEN655294:UEO655294 UOJ655294:UOK655294 UYF655294:UYG655294 VIB655294:VIC655294 VRX655294:VRY655294 WBT655294:WBU655294 WLP655294:WLQ655294 WVL655294:WVM655294 E720830:F720830 IZ720830:JA720830 SV720830:SW720830 ACR720830:ACS720830 AMN720830:AMO720830 AWJ720830:AWK720830 BGF720830:BGG720830 BQB720830:BQC720830 BZX720830:BZY720830 CJT720830:CJU720830 CTP720830:CTQ720830 DDL720830:DDM720830 DNH720830:DNI720830 DXD720830:DXE720830 EGZ720830:EHA720830 EQV720830:EQW720830 FAR720830:FAS720830 FKN720830:FKO720830 FUJ720830:FUK720830 GEF720830:GEG720830 GOB720830:GOC720830 GXX720830:GXY720830 HHT720830:HHU720830 HRP720830:HRQ720830 IBL720830:IBM720830 ILH720830:ILI720830 IVD720830:IVE720830 JEZ720830:JFA720830 JOV720830:JOW720830 JYR720830:JYS720830 KIN720830:KIO720830 KSJ720830:KSK720830 LCF720830:LCG720830 LMB720830:LMC720830 LVX720830:LVY720830 MFT720830:MFU720830 MPP720830:MPQ720830 MZL720830:MZM720830 NJH720830:NJI720830 NTD720830:NTE720830 OCZ720830:ODA720830 OMV720830:OMW720830 OWR720830:OWS720830 PGN720830:PGO720830 PQJ720830:PQK720830 QAF720830:QAG720830 QKB720830:QKC720830 QTX720830:QTY720830 RDT720830:RDU720830 RNP720830:RNQ720830 RXL720830:RXM720830 SHH720830:SHI720830 SRD720830:SRE720830 TAZ720830:TBA720830 TKV720830:TKW720830 TUR720830:TUS720830 UEN720830:UEO720830 UOJ720830:UOK720830 UYF720830:UYG720830 VIB720830:VIC720830 VRX720830:VRY720830 WBT720830:WBU720830 WLP720830:WLQ720830 WVL720830:WVM720830 E786366:F786366 IZ786366:JA786366 SV786366:SW786366 ACR786366:ACS786366 AMN786366:AMO786366 AWJ786366:AWK786366 BGF786366:BGG786366 BQB786366:BQC786366 BZX786366:BZY786366 CJT786366:CJU786366 CTP786366:CTQ786366 DDL786366:DDM786366 DNH786366:DNI786366 DXD786366:DXE786366 EGZ786366:EHA786366 EQV786366:EQW786366 FAR786366:FAS786366 FKN786366:FKO786366 FUJ786366:FUK786366 GEF786366:GEG786366 GOB786366:GOC786366 GXX786366:GXY786366 HHT786366:HHU786366 HRP786366:HRQ786366 IBL786366:IBM786366 ILH786366:ILI786366 IVD786366:IVE786366 JEZ786366:JFA786366 JOV786366:JOW786366 JYR786366:JYS786366 KIN786366:KIO786366 KSJ786366:KSK786366 LCF786366:LCG786366 LMB786366:LMC786366 LVX786366:LVY786366 MFT786366:MFU786366 MPP786366:MPQ786366 MZL786366:MZM786366 NJH786366:NJI786366 NTD786366:NTE786366 OCZ786366:ODA786366 OMV786366:OMW786366 OWR786366:OWS786366 PGN786366:PGO786366 PQJ786366:PQK786366 QAF786366:QAG786366 QKB786366:QKC786366 QTX786366:QTY786366 RDT786366:RDU786366 RNP786366:RNQ786366 RXL786366:RXM786366 SHH786366:SHI786366 SRD786366:SRE786366 TAZ786366:TBA786366 TKV786366:TKW786366 TUR786366:TUS786366 UEN786366:UEO786366 UOJ786366:UOK786366 UYF786366:UYG786366 VIB786366:VIC786366 VRX786366:VRY786366 WBT786366:WBU786366 WLP786366:WLQ786366 WVL786366:WVM786366 E851902:F851902 IZ851902:JA851902 SV851902:SW851902 ACR851902:ACS851902 AMN851902:AMO851902 AWJ851902:AWK851902 BGF851902:BGG851902 BQB851902:BQC851902 BZX851902:BZY851902 CJT851902:CJU851902 CTP851902:CTQ851902 DDL851902:DDM851902 DNH851902:DNI851902 DXD851902:DXE851902 EGZ851902:EHA851902 EQV851902:EQW851902 FAR851902:FAS851902 FKN851902:FKO851902 FUJ851902:FUK851902 GEF851902:GEG851902 GOB851902:GOC851902 GXX851902:GXY851902 HHT851902:HHU851902 HRP851902:HRQ851902 IBL851902:IBM851902 ILH851902:ILI851902 IVD851902:IVE851902 JEZ851902:JFA851902 JOV851902:JOW851902 JYR851902:JYS851902 KIN851902:KIO851902 KSJ851902:KSK851902 LCF851902:LCG851902 LMB851902:LMC851902 LVX851902:LVY851902 MFT851902:MFU851902 MPP851902:MPQ851902 MZL851902:MZM851902 NJH851902:NJI851902 NTD851902:NTE851902 OCZ851902:ODA851902 OMV851902:OMW851902 OWR851902:OWS851902 PGN851902:PGO851902 PQJ851902:PQK851902 QAF851902:QAG851902 QKB851902:QKC851902 QTX851902:QTY851902 RDT851902:RDU851902 RNP851902:RNQ851902 RXL851902:RXM851902 SHH851902:SHI851902 SRD851902:SRE851902 TAZ851902:TBA851902 TKV851902:TKW851902 TUR851902:TUS851902 UEN851902:UEO851902 UOJ851902:UOK851902 UYF851902:UYG851902 VIB851902:VIC851902 VRX851902:VRY851902 WBT851902:WBU851902 WLP851902:WLQ851902 WVL851902:WVM851902 E917438:F917438 IZ917438:JA917438 SV917438:SW917438 ACR917438:ACS917438 AMN917438:AMO917438 AWJ917438:AWK917438 BGF917438:BGG917438 BQB917438:BQC917438 BZX917438:BZY917438 CJT917438:CJU917438 CTP917438:CTQ917438 DDL917438:DDM917438 DNH917438:DNI917438 DXD917438:DXE917438 EGZ917438:EHA917438 EQV917438:EQW917438 FAR917438:FAS917438 FKN917438:FKO917438 FUJ917438:FUK917438 GEF917438:GEG917438 GOB917438:GOC917438 GXX917438:GXY917438 HHT917438:HHU917438 HRP917438:HRQ917438 IBL917438:IBM917438 ILH917438:ILI917438 IVD917438:IVE917438 JEZ917438:JFA917438 JOV917438:JOW917438 JYR917438:JYS917438 KIN917438:KIO917438 KSJ917438:KSK917438 LCF917438:LCG917438 LMB917438:LMC917438 LVX917438:LVY917438 MFT917438:MFU917438 MPP917438:MPQ917438 MZL917438:MZM917438 NJH917438:NJI917438 NTD917438:NTE917438 OCZ917438:ODA917438 OMV917438:OMW917438 OWR917438:OWS917438 PGN917438:PGO917438 PQJ917438:PQK917438 QAF917438:QAG917438 QKB917438:QKC917438 QTX917438:QTY917438 RDT917438:RDU917438 RNP917438:RNQ917438 RXL917438:RXM917438 SHH917438:SHI917438 SRD917438:SRE917438 TAZ917438:TBA917438 TKV917438:TKW917438 TUR917438:TUS917438 UEN917438:UEO917438 UOJ917438:UOK917438 UYF917438:UYG917438 VIB917438:VIC917438 VRX917438:VRY917438 WBT917438:WBU917438 WLP917438:WLQ917438 WVL917438:WVM917438 E982974:F982974 IZ982974:JA982974 SV982974:SW982974 ACR982974:ACS982974 AMN982974:AMO982974 AWJ982974:AWK982974 BGF982974:BGG982974 BQB982974:BQC982974 BZX982974:BZY982974 CJT982974:CJU982974 CTP982974:CTQ982974 DDL982974:DDM982974 DNH982974:DNI982974 DXD982974:DXE982974 EGZ982974:EHA982974 EQV982974:EQW982974 FAR982974:FAS982974 FKN982974:FKO982974 FUJ982974:FUK982974 GEF982974:GEG982974 GOB982974:GOC982974 GXX982974:GXY982974 HHT982974:HHU982974 HRP982974:HRQ982974 IBL982974:IBM982974 ILH982974:ILI982974 IVD982974:IVE982974 JEZ982974:JFA982974 JOV982974:JOW982974 JYR982974:JYS982974 KIN982974:KIO982974 KSJ982974:KSK982974 LCF982974:LCG982974 LMB982974:LMC982974 LVX982974:LVY982974 MFT982974:MFU982974 MPP982974:MPQ982974 MZL982974:MZM982974 NJH982974:NJI982974 NTD982974:NTE982974 OCZ982974:ODA982974 OMV982974:OMW982974 OWR982974:OWS982974 PGN982974:PGO982974 PQJ982974:PQK982974 QAF982974:QAG982974 QKB982974:QKC982974 QTX982974:QTY982974 RDT982974:RDU982974 RNP982974:RNQ982974 RXL982974:RXM982974 SHH982974:SHI982974 SRD982974:SRE982974 TAZ982974:TBA982974 TKV982974:TKW982974 TUR982974:TUS982974 UEN982974:UEO982974 UOJ982974:UOK982974 UYF982974:UYG982974 VIB982974:VIC982974 VRX982974:VRY982974 WBT982974:WBU982974 WLP982974:WLQ982974 WVL982974:WVM982974 E1048510:F1048510 IZ1048510:JA1048510 SV1048510:SW1048510 ACR1048510:ACS1048510 AMN1048510:AMO1048510 AWJ1048510:AWK1048510 BGF1048510:BGG1048510 BQB1048510:BQC1048510 BZX1048510:BZY1048510 CJT1048510:CJU1048510 CTP1048510:CTQ1048510 DDL1048510:DDM1048510 DNH1048510:DNI1048510 DXD1048510:DXE1048510 EGZ1048510:EHA1048510 EQV1048510:EQW1048510 FAR1048510:FAS1048510 FKN1048510:FKO1048510 FUJ1048510:FUK1048510 GEF1048510:GEG1048510 GOB1048510:GOC1048510 GXX1048510:GXY1048510 HHT1048510:HHU1048510 HRP1048510:HRQ1048510 IBL1048510:IBM1048510 ILH1048510:ILI1048510 IVD1048510:IVE1048510 JEZ1048510:JFA1048510 JOV1048510:JOW1048510 JYR1048510:JYS1048510 KIN1048510:KIO1048510 KSJ1048510:KSK1048510 LCF1048510:LCG1048510 LMB1048510:LMC1048510 LVX1048510:LVY1048510 MFT1048510:MFU1048510 MPP1048510:MPQ1048510 MZL1048510:MZM1048510 NJH1048510:NJI1048510 NTD1048510:NTE1048510 OCZ1048510:ODA1048510 OMV1048510:OMW1048510 OWR1048510:OWS1048510 PGN1048510:PGO1048510 PQJ1048510:PQK1048510 QAF1048510:QAG1048510 QKB1048510:QKC1048510 QTX1048510:QTY1048510 RDT1048510:RDU1048510 RNP1048510:RNQ1048510 RXL1048510:RXM1048510 SHH1048510:SHI1048510 SRD1048510:SRE1048510 TAZ1048510:TBA1048510 TKV1048510:TKW1048510 TUR1048510:TUS1048510 UEN1048510:UEO1048510 UOJ1048510:UOK1048510 UYF1048510:UYG1048510 VIB1048510:VIC1048510 VRX1048510:VRY1048510 WBT1048510:WBU1048510 WLP1048510:WLQ1048510 WVL1048510:WVM1048510" xr:uid="{00000000-0002-0000-1500-000002000000}">
      <formula1>0</formula1>
    </dataValidation>
    <dataValidation type="custom" operator="greaterThanOrEqual" allowBlank="1" showInputMessage="1" showErrorMessage="1" errorTitle="Data Entry Error:" error="Value must be a whole number.  Please re-enter." sqref="HM65406 RI65406 ABE65406 ALA65406 AUW65406 BES65406 BOO65406 BYK65406 CIG65406 CSC65406 DBY65406 DLU65406 DVQ65406 EFM65406 EPI65406 EZE65406 FJA65406 FSW65406 GCS65406 GMO65406 GWK65406 HGG65406 HQC65406 HZY65406 IJU65406 ITQ65406 JDM65406 JNI65406 JXE65406 KHA65406 KQW65406 LAS65406 LKO65406 LUK65406 MEG65406 MOC65406 MXY65406 NHU65406 NRQ65406 OBM65406 OLI65406 OVE65406 PFA65406 POW65406 PYS65406 QIO65406 QSK65406 RCG65406 RMC65406 RVY65406 SFU65406 SPQ65406 SZM65406 TJI65406 TTE65406 UDA65406 UMW65406 UWS65406 VGO65406 VQK65406 WAG65406 WKC65406 WTY65406 XDU65406 HM130942 RI130942 ABE130942 ALA130942 AUW130942 BES130942 BOO130942 BYK130942 CIG130942 CSC130942 DBY130942 DLU130942 DVQ130942 EFM130942 EPI130942 EZE130942 FJA130942 FSW130942 GCS130942 GMO130942 GWK130942 HGG130942 HQC130942 HZY130942 IJU130942 ITQ130942 JDM130942 JNI130942 JXE130942 KHA130942 KQW130942 LAS130942 LKO130942 LUK130942 MEG130942 MOC130942 MXY130942 NHU130942 NRQ130942 OBM130942 OLI130942 OVE130942 PFA130942 POW130942 PYS130942 QIO130942 QSK130942 RCG130942 RMC130942 RVY130942 SFU130942 SPQ130942 SZM130942 TJI130942 TTE130942 UDA130942 UMW130942 UWS130942 VGO130942 VQK130942 WAG130942 WKC130942 WTY130942 XDU130942 HM196478 RI196478 ABE196478 ALA196478 AUW196478 BES196478 BOO196478 BYK196478 CIG196478 CSC196478 DBY196478 DLU196478 DVQ196478 EFM196478 EPI196478 EZE196478 FJA196478 FSW196478 GCS196478 GMO196478 GWK196478 HGG196478 HQC196478 HZY196478 IJU196478 ITQ196478 JDM196478 JNI196478 JXE196478 KHA196478 KQW196478 LAS196478 LKO196478 LUK196478 MEG196478 MOC196478 MXY196478 NHU196478 NRQ196478 OBM196478 OLI196478 OVE196478 PFA196478 POW196478 PYS196478 QIO196478 QSK196478 RCG196478 RMC196478 RVY196478 SFU196478 SPQ196478 SZM196478 TJI196478 TTE196478 UDA196478 UMW196478 UWS196478 VGO196478 VQK196478 WAG196478 WKC196478 WTY196478 XDU196478 HM262014 RI262014 ABE262014 ALA262014 AUW262014 BES262014 BOO262014 BYK262014 CIG262014 CSC262014 DBY262014 DLU262014 DVQ262014 EFM262014 EPI262014 EZE262014 FJA262014 FSW262014 GCS262014 GMO262014 GWK262014 HGG262014 HQC262014 HZY262014 IJU262014 ITQ262014 JDM262014 JNI262014 JXE262014 KHA262014 KQW262014 LAS262014 LKO262014 LUK262014 MEG262014 MOC262014 MXY262014 NHU262014 NRQ262014 OBM262014 OLI262014 OVE262014 PFA262014 POW262014 PYS262014 QIO262014 QSK262014 RCG262014 RMC262014 RVY262014 SFU262014 SPQ262014 SZM262014 TJI262014 TTE262014 UDA262014 UMW262014 UWS262014 VGO262014 VQK262014 WAG262014 WKC262014 WTY262014 XDU262014 HM327550 RI327550 ABE327550 ALA327550 AUW327550 BES327550 BOO327550 BYK327550 CIG327550 CSC327550 DBY327550 DLU327550 DVQ327550 EFM327550 EPI327550 EZE327550 FJA327550 FSW327550 GCS327550 GMO327550 GWK327550 HGG327550 HQC327550 HZY327550 IJU327550 ITQ327550 JDM327550 JNI327550 JXE327550 KHA327550 KQW327550 LAS327550 LKO327550 LUK327550 MEG327550 MOC327550 MXY327550 NHU327550 NRQ327550 OBM327550 OLI327550 OVE327550 PFA327550 POW327550 PYS327550 QIO327550 QSK327550 RCG327550 RMC327550 RVY327550 SFU327550 SPQ327550 SZM327550 TJI327550 TTE327550 UDA327550 UMW327550 UWS327550 VGO327550 VQK327550 WAG327550 WKC327550 WTY327550 XDU327550 HM393086 RI393086 ABE393086 ALA393086 AUW393086 BES393086 BOO393086 BYK393086 CIG393086 CSC393086 DBY393086 DLU393086 DVQ393086 EFM393086 EPI393086 EZE393086 FJA393086 FSW393086 GCS393086 GMO393086 GWK393086 HGG393086 HQC393086 HZY393086 IJU393086 ITQ393086 JDM393086 JNI393086 JXE393086 KHA393086 KQW393086 LAS393086 LKO393086 LUK393086 MEG393086 MOC393086 MXY393086 NHU393086 NRQ393086 OBM393086 OLI393086 OVE393086 PFA393086 POW393086 PYS393086 QIO393086 QSK393086 RCG393086 RMC393086 RVY393086 SFU393086 SPQ393086 SZM393086 TJI393086 TTE393086 UDA393086 UMW393086 UWS393086 VGO393086 VQK393086 WAG393086 WKC393086 WTY393086 XDU393086 HM458622 RI458622 ABE458622 ALA458622 AUW458622 BES458622 BOO458622 BYK458622 CIG458622 CSC458622 DBY458622 DLU458622 DVQ458622 EFM458622 EPI458622 EZE458622 FJA458622 FSW458622 GCS458622 GMO458622 GWK458622 HGG458622 HQC458622 HZY458622 IJU458622 ITQ458622 JDM458622 JNI458622 JXE458622 KHA458622 KQW458622 LAS458622 LKO458622 LUK458622 MEG458622 MOC458622 MXY458622 NHU458622 NRQ458622 OBM458622 OLI458622 OVE458622 PFA458622 POW458622 PYS458622 QIO458622 QSK458622 RCG458622 RMC458622 RVY458622 SFU458622 SPQ458622 SZM458622 TJI458622 TTE458622 UDA458622 UMW458622 UWS458622 VGO458622 VQK458622 WAG458622 WKC458622 WTY458622 XDU458622 HM524158 RI524158 ABE524158 ALA524158 AUW524158 BES524158 BOO524158 BYK524158 CIG524158 CSC524158 DBY524158 DLU524158 DVQ524158 EFM524158 EPI524158 EZE524158 FJA524158 FSW524158 GCS524158 GMO524158 GWK524158 HGG524158 HQC524158 HZY524158 IJU524158 ITQ524158 JDM524158 JNI524158 JXE524158 KHA524158 KQW524158 LAS524158 LKO524158 LUK524158 MEG524158 MOC524158 MXY524158 NHU524158 NRQ524158 OBM524158 OLI524158 OVE524158 PFA524158 POW524158 PYS524158 QIO524158 QSK524158 RCG524158 RMC524158 RVY524158 SFU524158 SPQ524158 SZM524158 TJI524158 TTE524158 UDA524158 UMW524158 UWS524158 VGO524158 VQK524158 WAG524158 WKC524158 WTY524158 XDU524158 HM589694 RI589694 ABE589694 ALA589694 AUW589694 BES589694 BOO589694 BYK589694 CIG589694 CSC589694 DBY589694 DLU589694 DVQ589694 EFM589694 EPI589694 EZE589694 FJA589694 FSW589694 GCS589694 GMO589694 GWK589694 HGG589694 HQC589694 HZY589694 IJU589694 ITQ589694 JDM589694 JNI589694 JXE589694 KHA589694 KQW589694 LAS589694 LKO589694 LUK589694 MEG589694 MOC589694 MXY589694 NHU589694 NRQ589694 OBM589694 OLI589694 OVE589694 PFA589694 POW589694 PYS589694 QIO589694 QSK589694 RCG589694 RMC589694 RVY589694 SFU589694 SPQ589694 SZM589694 TJI589694 TTE589694 UDA589694 UMW589694 UWS589694 VGO589694 VQK589694 WAG589694 WKC589694 WTY589694 XDU589694 HM655230 RI655230 ABE655230 ALA655230 AUW655230 BES655230 BOO655230 BYK655230 CIG655230 CSC655230 DBY655230 DLU655230 DVQ655230 EFM655230 EPI655230 EZE655230 FJA655230 FSW655230 GCS655230 GMO655230 GWK655230 HGG655230 HQC655230 HZY655230 IJU655230 ITQ655230 JDM655230 JNI655230 JXE655230 KHA655230 KQW655230 LAS655230 LKO655230 LUK655230 MEG655230 MOC655230 MXY655230 NHU655230 NRQ655230 OBM655230 OLI655230 OVE655230 PFA655230 POW655230 PYS655230 QIO655230 QSK655230 RCG655230 RMC655230 RVY655230 SFU655230 SPQ655230 SZM655230 TJI655230 TTE655230 UDA655230 UMW655230 UWS655230 VGO655230 VQK655230 WAG655230 WKC655230 WTY655230 XDU655230 HM720766 RI720766 ABE720766 ALA720766 AUW720766 BES720766 BOO720766 BYK720766 CIG720766 CSC720766 DBY720766 DLU720766 DVQ720766 EFM720766 EPI720766 EZE720766 FJA720766 FSW720766 GCS720766 GMO720766 GWK720766 HGG720766 HQC720766 HZY720766 IJU720766 ITQ720766 JDM720766 JNI720766 JXE720766 KHA720766 KQW720766 LAS720766 LKO720766 LUK720766 MEG720766 MOC720766 MXY720766 NHU720766 NRQ720766 OBM720766 OLI720766 OVE720766 PFA720766 POW720766 PYS720766 QIO720766 QSK720766 RCG720766 RMC720766 RVY720766 SFU720766 SPQ720766 SZM720766 TJI720766 TTE720766 UDA720766 UMW720766 UWS720766 VGO720766 VQK720766 WAG720766 WKC720766 WTY720766 XDU720766 HM786302 RI786302 ABE786302 ALA786302 AUW786302 BES786302 BOO786302 BYK786302 CIG786302 CSC786302 DBY786302 DLU786302 DVQ786302 EFM786302 EPI786302 EZE786302 FJA786302 FSW786302 GCS786302 GMO786302 GWK786302 HGG786302 HQC786302 HZY786302 IJU786302 ITQ786302 JDM786302 JNI786302 JXE786302 KHA786302 KQW786302 LAS786302 LKO786302 LUK786302 MEG786302 MOC786302 MXY786302 NHU786302 NRQ786302 OBM786302 OLI786302 OVE786302 PFA786302 POW786302 PYS786302 QIO786302 QSK786302 RCG786302 RMC786302 RVY786302 SFU786302 SPQ786302 SZM786302 TJI786302 TTE786302 UDA786302 UMW786302 UWS786302 VGO786302 VQK786302 WAG786302 WKC786302 WTY786302 XDU786302 HM851838 RI851838 ABE851838 ALA851838 AUW851838 BES851838 BOO851838 BYK851838 CIG851838 CSC851838 DBY851838 DLU851838 DVQ851838 EFM851838 EPI851838 EZE851838 FJA851838 FSW851838 GCS851838 GMO851838 GWK851838 HGG851838 HQC851838 HZY851838 IJU851838 ITQ851838 JDM851838 JNI851838 JXE851838 KHA851838 KQW851838 LAS851838 LKO851838 LUK851838 MEG851838 MOC851838 MXY851838 NHU851838 NRQ851838 OBM851838 OLI851838 OVE851838 PFA851838 POW851838 PYS851838 QIO851838 QSK851838 RCG851838 RMC851838 RVY851838 SFU851838 SPQ851838 SZM851838 TJI851838 TTE851838 UDA851838 UMW851838 UWS851838 VGO851838 VQK851838 WAG851838 WKC851838 WTY851838 XDU851838 HM917374 RI917374 ABE917374 ALA917374 AUW917374 BES917374 BOO917374 BYK917374 CIG917374 CSC917374 DBY917374 DLU917374 DVQ917374 EFM917374 EPI917374 EZE917374 FJA917374 FSW917374 GCS917374 GMO917374 GWK917374 HGG917374 HQC917374 HZY917374 IJU917374 ITQ917374 JDM917374 JNI917374 JXE917374 KHA917374 KQW917374 LAS917374 LKO917374 LUK917374 MEG917374 MOC917374 MXY917374 NHU917374 NRQ917374 OBM917374 OLI917374 OVE917374 PFA917374 POW917374 PYS917374 QIO917374 QSK917374 RCG917374 RMC917374 RVY917374 SFU917374 SPQ917374 SZM917374 TJI917374 TTE917374 UDA917374 UMW917374 UWS917374 VGO917374 VQK917374 WAG917374 WKC917374 WTY917374 XDU917374 HM982910 RI982910 ABE982910 ALA982910 AUW982910 BES982910 BOO982910 BYK982910 CIG982910 CSC982910 DBY982910 DLU982910 DVQ982910 EFM982910 EPI982910 EZE982910 FJA982910 FSW982910 GCS982910 GMO982910 GWK982910 HGG982910 HQC982910 HZY982910 IJU982910 ITQ982910 JDM982910 JNI982910 JXE982910 KHA982910 KQW982910 LAS982910 LKO982910 LUK982910 MEG982910 MOC982910 MXY982910 NHU982910 NRQ982910 OBM982910 OLI982910 OVE982910 PFA982910 POW982910 PYS982910 QIO982910 QSK982910 RCG982910 RMC982910 RVY982910 SFU982910 SPQ982910 SZM982910 TJI982910 TTE982910 UDA982910 UMW982910 UWS982910 VGO982910 VQK982910 WAG982910 WKC982910 WTY982910 XDU982910 HM1048446 RI1048446 ABE1048446 ALA1048446 AUW1048446 BES1048446 BOO1048446 BYK1048446 CIG1048446 CSC1048446 DBY1048446 DLU1048446 DVQ1048446 EFM1048446 EPI1048446 EZE1048446 FJA1048446 FSW1048446 GCS1048446 GMO1048446 GWK1048446 HGG1048446 HQC1048446 HZY1048446 IJU1048446 ITQ1048446 JDM1048446 JNI1048446 JXE1048446 KHA1048446 KQW1048446 LAS1048446 LKO1048446 LUK1048446 MEG1048446 MOC1048446 MXY1048446 NHU1048446 NRQ1048446 OBM1048446 OLI1048446 OVE1048446 PFA1048446 POW1048446 PYS1048446 QIO1048446 QSK1048446 RCG1048446 RMC1048446 RVY1048446 SFU1048446 SPQ1048446 SZM1048446 TJI1048446 TTE1048446 UDA1048446 UMW1048446 UWS1048446 VGO1048446 VQK1048446 WAG1048446 WKC1048446 WTY1048446 XDU1048446 E65406:F65406 IZ65406:JA65406 SV65406:SW65406 ACR65406:ACS65406 AMN65406:AMO65406 AWJ65406:AWK65406 BGF65406:BGG65406 BQB65406:BQC65406 BZX65406:BZY65406 CJT65406:CJU65406 CTP65406:CTQ65406 DDL65406:DDM65406 DNH65406:DNI65406 DXD65406:DXE65406 EGZ65406:EHA65406 EQV65406:EQW65406 FAR65406:FAS65406 FKN65406:FKO65406 FUJ65406:FUK65406 GEF65406:GEG65406 GOB65406:GOC65406 GXX65406:GXY65406 HHT65406:HHU65406 HRP65406:HRQ65406 IBL65406:IBM65406 ILH65406:ILI65406 IVD65406:IVE65406 JEZ65406:JFA65406 JOV65406:JOW65406 JYR65406:JYS65406 KIN65406:KIO65406 KSJ65406:KSK65406 LCF65406:LCG65406 LMB65406:LMC65406 LVX65406:LVY65406 MFT65406:MFU65406 MPP65406:MPQ65406 MZL65406:MZM65406 NJH65406:NJI65406 NTD65406:NTE65406 OCZ65406:ODA65406 OMV65406:OMW65406 OWR65406:OWS65406 PGN65406:PGO65406 PQJ65406:PQK65406 QAF65406:QAG65406 QKB65406:QKC65406 QTX65406:QTY65406 RDT65406:RDU65406 RNP65406:RNQ65406 RXL65406:RXM65406 SHH65406:SHI65406 SRD65406:SRE65406 TAZ65406:TBA65406 TKV65406:TKW65406 TUR65406:TUS65406 UEN65406:UEO65406 UOJ65406:UOK65406 UYF65406:UYG65406 VIB65406:VIC65406 VRX65406:VRY65406 WBT65406:WBU65406 WLP65406:WLQ65406 WVL65406:WVM65406 E130942:F130942 IZ130942:JA130942 SV130942:SW130942 ACR130942:ACS130942 AMN130942:AMO130942 AWJ130942:AWK130942 BGF130942:BGG130942 BQB130942:BQC130942 BZX130942:BZY130942 CJT130942:CJU130942 CTP130942:CTQ130942 DDL130942:DDM130942 DNH130942:DNI130942 DXD130942:DXE130942 EGZ130942:EHA130942 EQV130942:EQW130942 FAR130942:FAS130942 FKN130942:FKO130942 FUJ130942:FUK130942 GEF130942:GEG130942 GOB130942:GOC130942 GXX130942:GXY130942 HHT130942:HHU130942 HRP130942:HRQ130942 IBL130942:IBM130942 ILH130942:ILI130942 IVD130942:IVE130942 JEZ130942:JFA130942 JOV130942:JOW130942 JYR130942:JYS130942 KIN130942:KIO130942 KSJ130942:KSK130942 LCF130942:LCG130942 LMB130942:LMC130942 LVX130942:LVY130942 MFT130942:MFU130942 MPP130942:MPQ130942 MZL130942:MZM130942 NJH130942:NJI130942 NTD130942:NTE130942 OCZ130942:ODA130942 OMV130942:OMW130942 OWR130942:OWS130942 PGN130942:PGO130942 PQJ130942:PQK130942 QAF130942:QAG130942 QKB130942:QKC130942 QTX130942:QTY130942 RDT130942:RDU130942 RNP130942:RNQ130942 RXL130942:RXM130942 SHH130942:SHI130942 SRD130942:SRE130942 TAZ130942:TBA130942 TKV130942:TKW130942 TUR130942:TUS130942 UEN130942:UEO130942 UOJ130942:UOK130942 UYF130942:UYG130942 VIB130942:VIC130942 VRX130942:VRY130942 WBT130942:WBU130942 WLP130942:WLQ130942 WVL130942:WVM130942 E196478:F196478 IZ196478:JA196478 SV196478:SW196478 ACR196478:ACS196478 AMN196478:AMO196478 AWJ196478:AWK196478 BGF196478:BGG196478 BQB196478:BQC196478 BZX196478:BZY196478 CJT196478:CJU196478 CTP196478:CTQ196478 DDL196478:DDM196478 DNH196478:DNI196478 DXD196478:DXE196478 EGZ196478:EHA196478 EQV196478:EQW196478 FAR196478:FAS196478 FKN196478:FKO196478 FUJ196478:FUK196478 GEF196478:GEG196478 GOB196478:GOC196478 GXX196478:GXY196478 HHT196478:HHU196478 HRP196478:HRQ196478 IBL196478:IBM196478 ILH196478:ILI196478 IVD196478:IVE196478 JEZ196478:JFA196478 JOV196478:JOW196478 JYR196478:JYS196478 KIN196478:KIO196478 KSJ196478:KSK196478 LCF196478:LCG196478 LMB196478:LMC196478 LVX196478:LVY196478 MFT196478:MFU196478 MPP196478:MPQ196478 MZL196478:MZM196478 NJH196478:NJI196478 NTD196478:NTE196478 OCZ196478:ODA196478 OMV196478:OMW196478 OWR196478:OWS196478 PGN196478:PGO196478 PQJ196478:PQK196478 QAF196478:QAG196478 QKB196478:QKC196478 QTX196478:QTY196478 RDT196478:RDU196478 RNP196478:RNQ196478 RXL196478:RXM196478 SHH196478:SHI196478 SRD196478:SRE196478 TAZ196478:TBA196478 TKV196478:TKW196478 TUR196478:TUS196478 UEN196478:UEO196478 UOJ196478:UOK196478 UYF196478:UYG196478 VIB196478:VIC196478 VRX196478:VRY196478 WBT196478:WBU196478 WLP196478:WLQ196478 WVL196478:WVM196478 E262014:F262014 IZ262014:JA262014 SV262014:SW262014 ACR262014:ACS262014 AMN262014:AMO262014 AWJ262014:AWK262014 BGF262014:BGG262014 BQB262014:BQC262014 BZX262014:BZY262014 CJT262014:CJU262014 CTP262014:CTQ262014 DDL262014:DDM262014 DNH262014:DNI262014 DXD262014:DXE262014 EGZ262014:EHA262014 EQV262014:EQW262014 FAR262014:FAS262014 FKN262014:FKO262014 FUJ262014:FUK262014 GEF262014:GEG262014 GOB262014:GOC262014 GXX262014:GXY262014 HHT262014:HHU262014 HRP262014:HRQ262014 IBL262014:IBM262014 ILH262014:ILI262014 IVD262014:IVE262014 JEZ262014:JFA262014 JOV262014:JOW262014 JYR262014:JYS262014 KIN262014:KIO262014 KSJ262014:KSK262014 LCF262014:LCG262014 LMB262014:LMC262014 LVX262014:LVY262014 MFT262014:MFU262014 MPP262014:MPQ262014 MZL262014:MZM262014 NJH262014:NJI262014 NTD262014:NTE262014 OCZ262014:ODA262014 OMV262014:OMW262014 OWR262014:OWS262014 PGN262014:PGO262014 PQJ262014:PQK262014 QAF262014:QAG262014 QKB262014:QKC262014 QTX262014:QTY262014 RDT262014:RDU262014 RNP262014:RNQ262014 RXL262014:RXM262014 SHH262014:SHI262014 SRD262014:SRE262014 TAZ262014:TBA262014 TKV262014:TKW262014 TUR262014:TUS262014 UEN262014:UEO262014 UOJ262014:UOK262014 UYF262014:UYG262014 VIB262014:VIC262014 VRX262014:VRY262014 WBT262014:WBU262014 WLP262014:WLQ262014 WVL262014:WVM262014 E327550:F327550 IZ327550:JA327550 SV327550:SW327550 ACR327550:ACS327550 AMN327550:AMO327550 AWJ327550:AWK327550 BGF327550:BGG327550 BQB327550:BQC327550 BZX327550:BZY327550 CJT327550:CJU327550 CTP327550:CTQ327550 DDL327550:DDM327550 DNH327550:DNI327550 DXD327550:DXE327550 EGZ327550:EHA327550 EQV327550:EQW327550 FAR327550:FAS327550 FKN327550:FKO327550 FUJ327550:FUK327550 GEF327550:GEG327550 GOB327550:GOC327550 GXX327550:GXY327550 HHT327550:HHU327550 HRP327550:HRQ327550 IBL327550:IBM327550 ILH327550:ILI327550 IVD327550:IVE327550 JEZ327550:JFA327550 JOV327550:JOW327550 JYR327550:JYS327550 KIN327550:KIO327550 KSJ327550:KSK327550 LCF327550:LCG327550 LMB327550:LMC327550 LVX327550:LVY327550 MFT327550:MFU327550 MPP327550:MPQ327550 MZL327550:MZM327550 NJH327550:NJI327550 NTD327550:NTE327550 OCZ327550:ODA327550 OMV327550:OMW327550 OWR327550:OWS327550 PGN327550:PGO327550 PQJ327550:PQK327550 QAF327550:QAG327550 QKB327550:QKC327550 QTX327550:QTY327550 RDT327550:RDU327550 RNP327550:RNQ327550 RXL327550:RXM327550 SHH327550:SHI327550 SRD327550:SRE327550 TAZ327550:TBA327550 TKV327550:TKW327550 TUR327550:TUS327550 UEN327550:UEO327550 UOJ327550:UOK327550 UYF327550:UYG327550 VIB327550:VIC327550 VRX327550:VRY327550 WBT327550:WBU327550 WLP327550:WLQ327550 WVL327550:WVM327550 E393086:F393086 IZ393086:JA393086 SV393086:SW393086 ACR393086:ACS393086 AMN393086:AMO393086 AWJ393086:AWK393086 BGF393086:BGG393086 BQB393086:BQC393086 BZX393086:BZY393086 CJT393086:CJU393086 CTP393086:CTQ393086 DDL393086:DDM393086 DNH393086:DNI393086 DXD393086:DXE393086 EGZ393086:EHA393086 EQV393086:EQW393086 FAR393086:FAS393086 FKN393086:FKO393086 FUJ393086:FUK393086 GEF393086:GEG393086 GOB393086:GOC393086 GXX393086:GXY393086 HHT393086:HHU393086 HRP393086:HRQ393086 IBL393086:IBM393086 ILH393086:ILI393086 IVD393086:IVE393086 JEZ393086:JFA393086 JOV393086:JOW393086 JYR393086:JYS393086 KIN393086:KIO393086 KSJ393086:KSK393086 LCF393086:LCG393086 LMB393086:LMC393086 LVX393086:LVY393086 MFT393086:MFU393086 MPP393086:MPQ393086 MZL393086:MZM393086 NJH393086:NJI393086 NTD393086:NTE393086 OCZ393086:ODA393086 OMV393086:OMW393086 OWR393086:OWS393086 PGN393086:PGO393086 PQJ393086:PQK393086 QAF393086:QAG393086 QKB393086:QKC393086 QTX393086:QTY393086 RDT393086:RDU393086 RNP393086:RNQ393086 RXL393086:RXM393086 SHH393086:SHI393086 SRD393086:SRE393086 TAZ393086:TBA393086 TKV393086:TKW393086 TUR393086:TUS393086 UEN393086:UEO393086 UOJ393086:UOK393086 UYF393086:UYG393086 VIB393086:VIC393086 VRX393086:VRY393086 WBT393086:WBU393086 WLP393086:WLQ393086 WVL393086:WVM393086 E458622:F458622 IZ458622:JA458622 SV458622:SW458622 ACR458622:ACS458622 AMN458622:AMO458622 AWJ458622:AWK458622 BGF458622:BGG458622 BQB458622:BQC458622 BZX458622:BZY458622 CJT458622:CJU458622 CTP458622:CTQ458622 DDL458622:DDM458622 DNH458622:DNI458622 DXD458622:DXE458622 EGZ458622:EHA458622 EQV458622:EQW458622 FAR458622:FAS458622 FKN458622:FKO458622 FUJ458622:FUK458622 GEF458622:GEG458622 GOB458622:GOC458622 GXX458622:GXY458622 HHT458622:HHU458622 HRP458622:HRQ458622 IBL458622:IBM458622 ILH458622:ILI458622 IVD458622:IVE458622 JEZ458622:JFA458622 JOV458622:JOW458622 JYR458622:JYS458622 KIN458622:KIO458622 KSJ458622:KSK458622 LCF458622:LCG458622 LMB458622:LMC458622 LVX458622:LVY458622 MFT458622:MFU458622 MPP458622:MPQ458622 MZL458622:MZM458622 NJH458622:NJI458622 NTD458622:NTE458622 OCZ458622:ODA458622 OMV458622:OMW458622 OWR458622:OWS458622 PGN458622:PGO458622 PQJ458622:PQK458622 QAF458622:QAG458622 QKB458622:QKC458622 QTX458622:QTY458622 RDT458622:RDU458622 RNP458622:RNQ458622 RXL458622:RXM458622 SHH458622:SHI458622 SRD458622:SRE458622 TAZ458622:TBA458622 TKV458622:TKW458622 TUR458622:TUS458622 UEN458622:UEO458622 UOJ458622:UOK458622 UYF458622:UYG458622 VIB458622:VIC458622 VRX458622:VRY458622 WBT458622:WBU458622 WLP458622:WLQ458622 WVL458622:WVM458622 E524158:F524158 IZ524158:JA524158 SV524158:SW524158 ACR524158:ACS524158 AMN524158:AMO524158 AWJ524158:AWK524158 BGF524158:BGG524158 BQB524158:BQC524158 BZX524158:BZY524158 CJT524158:CJU524158 CTP524158:CTQ524158 DDL524158:DDM524158 DNH524158:DNI524158 DXD524158:DXE524158 EGZ524158:EHA524158 EQV524158:EQW524158 FAR524158:FAS524158 FKN524158:FKO524158 FUJ524158:FUK524158 GEF524158:GEG524158 GOB524158:GOC524158 GXX524158:GXY524158 HHT524158:HHU524158 HRP524158:HRQ524158 IBL524158:IBM524158 ILH524158:ILI524158 IVD524158:IVE524158 JEZ524158:JFA524158 JOV524158:JOW524158 JYR524158:JYS524158 KIN524158:KIO524158 KSJ524158:KSK524158 LCF524158:LCG524158 LMB524158:LMC524158 LVX524158:LVY524158 MFT524158:MFU524158 MPP524158:MPQ524158 MZL524158:MZM524158 NJH524158:NJI524158 NTD524158:NTE524158 OCZ524158:ODA524158 OMV524158:OMW524158 OWR524158:OWS524158 PGN524158:PGO524158 PQJ524158:PQK524158 QAF524158:QAG524158 QKB524158:QKC524158 QTX524158:QTY524158 RDT524158:RDU524158 RNP524158:RNQ524158 RXL524158:RXM524158 SHH524158:SHI524158 SRD524158:SRE524158 TAZ524158:TBA524158 TKV524158:TKW524158 TUR524158:TUS524158 UEN524158:UEO524158 UOJ524158:UOK524158 UYF524158:UYG524158 VIB524158:VIC524158 VRX524158:VRY524158 WBT524158:WBU524158 WLP524158:WLQ524158 WVL524158:WVM524158 E589694:F589694 IZ589694:JA589694 SV589694:SW589694 ACR589694:ACS589694 AMN589694:AMO589694 AWJ589694:AWK589694 BGF589694:BGG589694 BQB589694:BQC589694 BZX589694:BZY589694 CJT589694:CJU589694 CTP589694:CTQ589694 DDL589694:DDM589694 DNH589694:DNI589694 DXD589694:DXE589694 EGZ589694:EHA589694 EQV589694:EQW589694 FAR589694:FAS589694 FKN589694:FKO589694 FUJ589694:FUK589694 GEF589694:GEG589694 GOB589694:GOC589694 GXX589694:GXY589694 HHT589694:HHU589694 HRP589694:HRQ589694 IBL589694:IBM589694 ILH589694:ILI589694 IVD589694:IVE589694 JEZ589694:JFA589694 JOV589694:JOW589694 JYR589694:JYS589694 KIN589694:KIO589694 KSJ589694:KSK589694 LCF589694:LCG589694 LMB589694:LMC589694 LVX589694:LVY589694 MFT589694:MFU589694 MPP589694:MPQ589694 MZL589694:MZM589694 NJH589694:NJI589694 NTD589694:NTE589694 OCZ589694:ODA589694 OMV589694:OMW589694 OWR589694:OWS589694 PGN589694:PGO589694 PQJ589694:PQK589694 QAF589694:QAG589694 QKB589694:QKC589694 QTX589694:QTY589694 RDT589694:RDU589694 RNP589694:RNQ589694 RXL589694:RXM589694 SHH589694:SHI589694 SRD589694:SRE589694 TAZ589694:TBA589694 TKV589694:TKW589694 TUR589694:TUS589694 UEN589694:UEO589694 UOJ589694:UOK589694 UYF589694:UYG589694 VIB589694:VIC589694 VRX589694:VRY589694 WBT589694:WBU589694 WLP589694:WLQ589694 WVL589694:WVM589694 E655230:F655230 IZ655230:JA655230 SV655230:SW655230 ACR655230:ACS655230 AMN655230:AMO655230 AWJ655230:AWK655230 BGF655230:BGG655230 BQB655230:BQC655230 BZX655230:BZY655230 CJT655230:CJU655230 CTP655230:CTQ655230 DDL655230:DDM655230 DNH655230:DNI655230 DXD655230:DXE655230 EGZ655230:EHA655230 EQV655230:EQW655230 FAR655230:FAS655230 FKN655230:FKO655230 FUJ655230:FUK655230 GEF655230:GEG655230 GOB655230:GOC655230 GXX655230:GXY655230 HHT655230:HHU655230 HRP655230:HRQ655230 IBL655230:IBM655230 ILH655230:ILI655230 IVD655230:IVE655230 JEZ655230:JFA655230 JOV655230:JOW655230 JYR655230:JYS655230 KIN655230:KIO655230 KSJ655230:KSK655230 LCF655230:LCG655230 LMB655230:LMC655230 LVX655230:LVY655230 MFT655230:MFU655230 MPP655230:MPQ655230 MZL655230:MZM655230 NJH655230:NJI655230 NTD655230:NTE655230 OCZ655230:ODA655230 OMV655230:OMW655230 OWR655230:OWS655230 PGN655230:PGO655230 PQJ655230:PQK655230 QAF655230:QAG655230 QKB655230:QKC655230 QTX655230:QTY655230 RDT655230:RDU655230 RNP655230:RNQ655230 RXL655230:RXM655230 SHH655230:SHI655230 SRD655230:SRE655230 TAZ655230:TBA655230 TKV655230:TKW655230 TUR655230:TUS655230 UEN655230:UEO655230 UOJ655230:UOK655230 UYF655230:UYG655230 VIB655230:VIC655230 VRX655230:VRY655230 WBT655230:WBU655230 WLP655230:WLQ655230 WVL655230:WVM655230 E720766:F720766 IZ720766:JA720766 SV720766:SW720766 ACR720766:ACS720766 AMN720766:AMO720766 AWJ720766:AWK720766 BGF720766:BGG720766 BQB720766:BQC720766 BZX720766:BZY720766 CJT720766:CJU720766 CTP720766:CTQ720766 DDL720766:DDM720766 DNH720766:DNI720766 DXD720766:DXE720766 EGZ720766:EHA720766 EQV720766:EQW720766 FAR720766:FAS720766 FKN720766:FKO720766 FUJ720766:FUK720766 GEF720766:GEG720766 GOB720766:GOC720766 GXX720766:GXY720766 HHT720766:HHU720766 HRP720766:HRQ720766 IBL720766:IBM720766 ILH720766:ILI720766 IVD720766:IVE720766 JEZ720766:JFA720766 JOV720766:JOW720766 JYR720766:JYS720766 KIN720766:KIO720766 KSJ720766:KSK720766 LCF720766:LCG720766 LMB720766:LMC720766 LVX720766:LVY720766 MFT720766:MFU720766 MPP720766:MPQ720766 MZL720766:MZM720766 NJH720766:NJI720766 NTD720766:NTE720766 OCZ720766:ODA720766 OMV720766:OMW720766 OWR720766:OWS720766 PGN720766:PGO720766 PQJ720766:PQK720766 QAF720766:QAG720766 QKB720766:QKC720766 QTX720766:QTY720766 RDT720766:RDU720766 RNP720766:RNQ720766 RXL720766:RXM720766 SHH720766:SHI720766 SRD720766:SRE720766 TAZ720766:TBA720766 TKV720766:TKW720766 TUR720766:TUS720766 UEN720766:UEO720766 UOJ720766:UOK720766 UYF720766:UYG720766 VIB720766:VIC720766 VRX720766:VRY720766 WBT720766:WBU720766 WLP720766:WLQ720766 WVL720766:WVM720766 E786302:F786302 IZ786302:JA786302 SV786302:SW786302 ACR786302:ACS786302 AMN786302:AMO786302 AWJ786302:AWK786302 BGF786302:BGG786302 BQB786302:BQC786302 BZX786302:BZY786302 CJT786302:CJU786302 CTP786302:CTQ786302 DDL786302:DDM786302 DNH786302:DNI786302 DXD786302:DXE786302 EGZ786302:EHA786302 EQV786302:EQW786302 FAR786302:FAS786302 FKN786302:FKO786302 FUJ786302:FUK786302 GEF786302:GEG786302 GOB786302:GOC786302 GXX786302:GXY786302 HHT786302:HHU786302 HRP786302:HRQ786302 IBL786302:IBM786302 ILH786302:ILI786302 IVD786302:IVE786302 JEZ786302:JFA786302 JOV786302:JOW786302 JYR786302:JYS786302 KIN786302:KIO786302 KSJ786302:KSK786302 LCF786302:LCG786302 LMB786302:LMC786302 LVX786302:LVY786302 MFT786302:MFU786302 MPP786302:MPQ786302 MZL786302:MZM786302 NJH786302:NJI786302 NTD786302:NTE786302 OCZ786302:ODA786302 OMV786302:OMW786302 OWR786302:OWS786302 PGN786302:PGO786302 PQJ786302:PQK786302 QAF786302:QAG786302 QKB786302:QKC786302 QTX786302:QTY786302 RDT786302:RDU786302 RNP786302:RNQ786302 RXL786302:RXM786302 SHH786302:SHI786302 SRD786302:SRE786302 TAZ786302:TBA786302 TKV786302:TKW786302 TUR786302:TUS786302 UEN786302:UEO786302 UOJ786302:UOK786302 UYF786302:UYG786302 VIB786302:VIC786302 VRX786302:VRY786302 WBT786302:WBU786302 WLP786302:WLQ786302 WVL786302:WVM786302 E851838:F851838 IZ851838:JA851838 SV851838:SW851838 ACR851838:ACS851838 AMN851838:AMO851838 AWJ851838:AWK851838 BGF851838:BGG851838 BQB851838:BQC851838 BZX851838:BZY851838 CJT851838:CJU851838 CTP851838:CTQ851838 DDL851838:DDM851838 DNH851838:DNI851838 DXD851838:DXE851838 EGZ851838:EHA851838 EQV851838:EQW851838 FAR851838:FAS851838 FKN851838:FKO851838 FUJ851838:FUK851838 GEF851838:GEG851838 GOB851838:GOC851838 GXX851838:GXY851838 HHT851838:HHU851838 HRP851838:HRQ851838 IBL851838:IBM851838 ILH851838:ILI851838 IVD851838:IVE851838 JEZ851838:JFA851838 JOV851838:JOW851838 JYR851838:JYS851838 KIN851838:KIO851838 KSJ851838:KSK851838 LCF851838:LCG851838 LMB851838:LMC851838 LVX851838:LVY851838 MFT851838:MFU851838 MPP851838:MPQ851838 MZL851838:MZM851838 NJH851838:NJI851838 NTD851838:NTE851838 OCZ851838:ODA851838 OMV851838:OMW851838 OWR851838:OWS851838 PGN851838:PGO851838 PQJ851838:PQK851838 QAF851838:QAG851838 QKB851838:QKC851838 QTX851838:QTY851838 RDT851838:RDU851838 RNP851838:RNQ851838 RXL851838:RXM851838 SHH851838:SHI851838 SRD851838:SRE851838 TAZ851838:TBA851838 TKV851838:TKW851838 TUR851838:TUS851838 UEN851838:UEO851838 UOJ851838:UOK851838 UYF851838:UYG851838 VIB851838:VIC851838 VRX851838:VRY851838 WBT851838:WBU851838 WLP851838:WLQ851838 WVL851838:WVM851838 E917374:F917374 IZ917374:JA917374 SV917374:SW917374 ACR917374:ACS917374 AMN917374:AMO917374 AWJ917374:AWK917374 BGF917374:BGG917374 BQB917374:BQC917374 BZX917374:BZY917374 CJT917374:CJU917374 CTP917374:CTQ917374 DDL917374:DDM917374 DNH917374:DNI917374 DXD917374:DXE917374 EGZ917374:EHA917374 EQV917374:EQW917374 FAR917374:FAS917374 FKN917374:FKO917374 FUJ917374:FUK917374 GEF917374:GEG917374 GOB917374:GOC917374 GXX917374:GXY917374 HHT917374:HHU917374 HRP917374:HRQ917374 IBL917374:IBM917374 ILH917374:ILI917374 IVD917374:IVE917374 JEZ917374:JFA917374 JOV917374:JOW917374 JYR917374:JYS917374 KIN917374:KIO917374 KSJ917374:KSK917374 LCF917374:LCG917374 LMB917374:LMC917374 LVX917374:LVY917374 MFT917374:MFU917374 MPP917374:MPQ917374 MZL917374:MZM917374 NJH917374:NJI917374 NTD917374:NTE917374 OCZ917374:ODA917374 OMV917374:OMW917374 OWR917374:OWS917374 PGN917374:PGO917374 PQJ917374:PQK917374 QAF917374:QAG917374 QKB917374:QKC917374 QTX917374:QTY917374 RDT917374:RDU917374 RNP917374:RNQ917374 RXL917374:RXM917374 SHH917374:SHI917374 SRD917374:SRE917374 TAZ917374:TBA917374 TKV917374:TKW917374 TUR917374:TUS917374 UEN917374:UEO917374 UOJ917374:UOK917374 UYF917374:UYG917374 VIB917374:VIC917374 VRX917374:VRY917374 WBT917374:WBU917374 WLP917374:WLQ917374 WVL917374:WVM917374 E982910:F982910 IZ982910:JA982910 SV982910:SW982910 ACR982910:ACS982910 AMN982910:AMO982910 AWJ982910:AWK982910 BGF982910:BGG982910 BQB982910:BQC982910 BZX982910:BZY982910 CJT982910:CJU982910 CTP982910:CTQ982910 DDL982910:DDM982910 DNH982910:DNI982910 DXD982910:DXE982910 EGZ982910:EHA982910 EQV982910:EQW982910 FAR982910:FAS982910 FKN982910:FKO982910 FUJ982910:FUK982910 GEF982910:GEG982910 GOB982910:GOC982910 GXX982910:GXY982910 HHT982910:HHU982910 HRP982910:HRQ982910 IBL982910:IBM982910 ILH982910:ILI982910 IVD982910:IVE982910 JEZ982910:JFA982910 JOV982910:JOW982910 JYR982910:JYS982910 KIN982910:KIO982910 KSJ982910:KSK982910 LCF982910:LCG982910 LMB982910:LMC982910 LVX982910:LVY982910 MFT982910:MFU982910 MPP982910:MPQ982910 MZL982910:MZM982910 NJH982910:NJI982910 NTD982910:NTE982910 OCZ982910:ODA982910 OMV982910:OMW982910 OWR982910:OWS982910 PGN982910:PGO982910 PQJ982910:PQK982910 QAF982910:QAG982910 QKB982910:QKC982910 QTX982910:QTY982910 RDT982910:RDU982910 RNP982910:RNQ982910 RXL982910:RXM982910 SHH982910:SHI982910 SRD982910:SRE982910 TAZ982910:TBA982910 TKV982910:TKW982910 TUR982910:TUS982910 UEN982910:UEO982910 UOJ982910:UOK982910 UYF982910:UYG982910 VIB982910:VIC982910 VRX982910:VRY982910 WBT982910:WBU982910 WLP982910:WLQ982910 WVL982910:WVM982910 E1048446:F1048446 IZ1048446:JA1048446 SV1048446:SW1048446 ACR1048446:ACS1048446 AMN1048446:AMO1048446 AWJ1048446:AWK1048446 BGF1048446:BGG1048446 BQB1048446:BQC1048446 BZX1048446:BZY1048446 CJT1048446:CJU1048446 CTP1048446:CTQ1048446 DDL1048446:DDM1048446 DNH1048446:DNI1048446 DXD1048446:DXE1048446 EGZ1048446:EHA1048446 EQV1048446:EQW1048446 FAR1048446:FAS1048446 FKN1048446:FKO1048446 FUJ1048446:FUK1048446 GEF1048446:GEG1048446 GOB1048446:GOC1048446 GXX1048446:GXY1048446 HHT1048446:HHU1048446 HRP1048446:HRQ1048446 IBL1048446:IBM1048446 ILH1048446:ILI1048446 IVD1048446:IVE1048446 JEZ1048446:JFA1048446 JOV1048446:JOW1048446 JYR1048446:JYS1048446 KIN1048446:KIO1048446 KSJ1048446:KSK1048446 LCF1048446:LCG1048446 LMB1048446:LMC1048446 LVX1048446:LVY1048446 MFT1048446:MFU1048446 MPP1048446:MPQ1048446 MZL1048446:MZM1048446 NJH1048446:NJI1048446 NTD1048446:NTE1048446 OCZ1048446:ODA1048446 OMV1048446:OMW1048446 OWR1048446:OWS1048446 PGN1048446:PGO1048446 PQJ1048446:PQK1048446 QAF1048446:QAG1048446 QKB1048446:QKC1048446 QTX1048446:QTY1048446 RDT1048446:RDU1048446 RNP1048446:RNQ1048446 RXL1048446:RXM1048446 SHH1048446:SHI1048446 SRD1048446:SRE1048446 TAZ1048446:TBA1048446 TKV1048446:TKW1048446 TUR1048446:TUS1048446 UEN1048446:UEO1048446 UOJ1048446:UOK1048446 UYF1048446:UYG1048446 VIB1048446:VIC1048446 VRX1048446:VRY1048446 WBT1048446:WBU1048446 WLP1048446:WLQ1048446 WVL1048446:WVM1048446" xr:uid="{00000000-0002-0000-1500-000003000000}">
      <formula1>E65406-INT(E65406)=0</formula1>
    </dataValidation>
  </dataValidations>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ignoredErrors>
    <ignoredError sqref="E14"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29CD2-6063-4694-B3D6-7CEE3BCEF3CF}">
  <dimension ref="A1:L16"/>
  <sheetViews>
    <sheetView workbookViewId="0"/>
  </sheetViews>
  <sheetFormatPr defaultRowHeight="12.75" x14ac:dyDescent="0.2"/>
  <cols>
    <col min="1" max="1" width="4.5703125" customWidth="1"/>
    <col min="12" max="12" width="4.42578125" customWidth="1"/>
  </cols>
  <sheetData>
    <row r="1" spans="1:12" x14ac:dyDescent="0.2">
      <c r="A1" s="372"/>
      <c r="B1" s="373"/>
      <c r="C1" s="373"/>
      <c r="D1" s="373"/>
      <c r="E1" s="373"/>
      <c r="F1" s="373"/>
      <c r="G1" s="373"/>
      <c r="H1" s="373"/>
      <c r="I1" s="373"/>
      <c r="J1" s="373"/>
      <c r="K1" s="373"/>
      <c r="L1" s="374"/>
    </row>
    <row r="2" spans="1:12" ht="15" x14ac:dyDescent="0.25">
      <c r="A2" s="375"/>
      <c r="B2" s="377"/>
      <c r="C2" s="377"/>
      <c r="D2" s="639" t="s">
        <v>624</v>
      </c>
      <c r="E2" s="639"/>
      <c r="F2" s="639"/>
      <c r="G2" s="639"/>
      <c r="H2" s="639"/>
      <c r="I2" s="377"/>
      <c r="J2" s="377"/>
      <c r="K2" s="377"/>
      <c r="L2" s="376"/>
    </row>
    <row r="3" spans="1:12" s="508" customFormat="1" ht="39.75" customHeight="1" x14ac:dyDescent="0.2">
      <c r="A3" s="506"/>
      <c r="B3" s="637" t="s">
        <v>829</v>
      </c>
      <c r="C3" s="638"/>
      <c r="D3" s="638"/>
      <c r="E3" s="638"/>
      <c r="F3" s="638"/>
      <c r="G3" s="638"/>
      <c r="H3" s="638"/>
      <c r="I3" s="638"/>
      <c r="J3" s="638"/>
      <c r="K3" s="638"/>
      <c r="L3" s="507"/>
    </row>
    <row r="4" spans="1:12" s="508" customFormat="1" ht="8.25" customHeight="1" x14ac:dyDescent="0.2">
      <c r="A4" s="506"/>
      <c r="B4" s="509"/>
      <c r="C4" s="509"/>
      <c r="D4" s="509"/>
      <c r="E4" s="509"/>
      <c r="F4" s="509"/>
      <c r="G4" s="509"/>
      <c r="H4" s="509"/>
      <c r="I4" s="509"/>
      <c r="J4" s="509"/>
      <c r="K4" s="509"/>
      <c r="L4" s="507"/>
    </row>
    <row r="5" spans="1:12" s="508" customFormat="1" ht="39" customHeight="1" x14ac:dyDescent="0.2">
      <c r="A5" s="506"/>
      <c r="B5" s="640" t="s">
        <v>628</v>
      </c>
      <c r="C5" s="641"/>
      <c r="D5" s="641"/>
      <c r="E5" s="641"/>
      <c r="F5" s="641"/>
      <c r="G5" s="641"/>
      <c r="H5" s="641"/>
      <c r="I5" s="641"/>
      <c r="J5" s="641"/>
      <c r="K5" s="641"/>
      <c r="L5" s="507"/>
    </row>
    <row r="6" spans="1:12" s="508" customFormat="1" ht="7.5" customHeight="1" x14ac:dyDescent="0.2">
      <c r="A6" s="506"/>
      <c r="B6" s="509"/>
      <c r="C6" s="509"/>
      <c r="D6" s="509"/>
      <c r="E6" s="509"/>
      <c r="F6" s="509"/>
      <c r="G6" s="509"/>
      <c r="H6" s="509"/>
      <c r="I6" s="509"/>
      <c r="J6" s="509"/>
      <c r="K6" s="509"/>
      <c r="L6" s="507"/>
    </row>
    <row r="7" spans="1:12" s="508" customFormat="1" ht="42" customHeight="1" x14ac:dyDescent="0.2">
      <c r="A7" s="506"/>
      <c r="B7" s="637" t="s">
        <v>629</v>
      </c>
      <c r="C7" s="642"/>
      <c r="D7" s="642"/>
      <c r="E7" s="642"/>
      <c r="F7" s="642"/>
      <c r="G7" s="642"/>
      <c r="H7" s="642"/>
      <c r="I7" s="642"/>
      <c r="J7" s="642"/>
      <c r="K7" s="642"/>
      <c r="L7" s="507"/>
    </row>
    <row r="8" spans="1:12" s="508" customFormat="1" ht="3" customHeight="1" x14ac:dyDescent="0.2">
      <c r="A8" s="506"/>
      <c r="B8" s="509"/>
      <c r="C8" s="509"/>
      <c r="D8" s="509"/>
      <c r="E8" s="509"/>
      <c r="F8" s="509"/>
      <c r="G8" s="509"/>
      <c r="H8" s="509"/>
      <c r="I8" s="509"/>
      <c r="J8" s="509"/>
      <c r="K8" s="509"/>
      <c r="L8" s="507"/>
    </row>
    <row r="9" spans="1:12" s="508" customFormat="1" ht="27.75" customHeight="1" x14ac:dyDescent="0.2">
      <c r="A9" s="506"/>
      <c r="B9" s="637" t="s">
        <v>845</v>
      </c>
      <c r="C9" s="642"/>
      <c r="D9" s="642"/>
      <c r="E9" s="642"/>
      <c r="F9" s="642"/>
      <c r="G9" s="642"/>
      <c r="H9" s="642"/>
      <c r="I9" s="642"/>
      <c r="J9" s="642"/>
      <c r="K9" s="642"/>
      <c r="L9" s="507"/>
    </row>
    <row r="10" spans="1:12" s="508" customFormat="1" ht="6.75" customHeight="1" x14ac:dyDescent="0.2">
      <c r="A10" s="506"/>
      <c r="B10" s="509"/>
      <c r="C10" s="509"/>
      <c r="D10" s="509"/>
      <c r="E10" s="509"/>
      <c r="F10" s="509"/>
      <c r="G10" s="509"/>
      <c r="H10" s="509"/>
      <c r="I10" s="509"/>
      <c r="J10" s="509"/>
      <c r="K10" s="509"/>
      <c r="L10" s="507"/>
    </row>
    <row r="11" spans="1:12" s="508" customFormat="1" ht="66" customHeight="1" x14ac:dyDescent="0.2">
      <c r="A11" s="506"/>
      <c r="B11" s="637" t="s">
        <v>846</v>
      </c>
      <c r="C11" s="642"/>
      <c r="D11" s="642"/>
      <c r="E11" s="642"/>
      <c r="F11" s="642"/>
      <c r="G11" s="642"/>
      <c r="H11" s="642"/>
      <c r="I11" s="642"/>
      <c r="J11" s="642"/>
      <c r="K11" s="642"/>
      <c r="L11" s="507"/>
    </row>
    <row r="12" spans="1:12" s="508" customFormat="1" ht="8.25" customHeight="1" x14ac:dyDescent="0.2">
      <c r="A12" s="506"/>
      <c r="B12" s="509"/>
      <c r="C12" s="509"/>
      <c r="D12" s="509"/>
      <c r="E12" s="509"/>
      <c r="F12" s="509"/>
      <c r="G12" s="509"/>
      <c r="H12" s="509"/>
      <c r="I12" s="509"/>
      <c r="J12" s="509"/>
      <c r="K12" s="509"/>
      <c r="L12" s="507"/>
    </row>
    <row r="13" spans="1:12" s="508" customFormat="1" ht="52.5" customHeight="1" x14ac:dyDescent="0.2">
      <c r="A13" s="506"/>
      <c r="B13" s="637" t="s">
        <v>847</v>
      </c>
      <c r="C13" s="642"/>
      <c r="D13" s="642"/>
      <c r="E13" s="642"/>
      <c r="F13" s="642"/>
      <c r="G13" s="642"/>
      <c r="H13" s="642"/>
      <c r="I13" s="642"/>
      <c r="J13" s="642"/>
      <c r="K13" s="642"/>
      <c r="L13" s="507"/>
    </row>
    <row r="14" spans="1:12" s="508" customFormat="1" ht="6" customHeight="1" x14ac:dyDescent="0.2">
      <c r="A14" s="506"/>
      <c r="B14" s="509"/>
      <c r="C14" s="509"/>
      <c r="D14" s="509"/>
      <c r="E14" s="509"/>
      <c r="F14" s="509"/>
      <c r="G14" s="509"/>
      <c r="H14" s="509"/>
      <c r="I14" s="509"/>
      <c r="J14" s="509"/>
      <c r="K14" s="509"/>
      <c r="L14" s="507"/>
    </row>
    <row r="15" spans="1:12" s="508" customFormat="1" ht="66" customHeight="1" x14ac:dyDescent="0.2">
      <c r="A15" s="506"/>
      <c r="B15" s="637" t="s">
        <v>828</v>
      </c>
      <c r="C15" s="642"/>
      <c r="D15" s="642"/>
      <c r="E15" s="642"/>
      <c r="F15" s="642"/>
      <c r="G15" s="642"/>
      <c r="H15" s="642"/>
      <c r="I15" s="642"/>
      <c r="J15" s="642"/>
      <c r="K15" s="642"/>
      <c r="L15" s="507"/>
    </row>
    <row r="16" spans="1:12" x14ac:dyDescent="0.2">
      <c r="A16" s="379"/>
      <c r="B16" s="380"/>
      <c r="C16" s="380"/>
      <c r="D16" s="380"/>
      <c r="E16" s="380"/>
      <c r="F16" s="380"/>
      <c r="G16" s="380"/>
      <c r="H16" s="380"/>
      <c r="I16" s="380"/>
      <c r="J16" s="380"/>
      <c r="K16" s="380"/>
      <c r="L16" s="381"/>
    </row>
  </sheetData>
  <sheetProtection algorithmName="SHA-512" hashValue="N+ju28pItNv1CMbk/4jc+5u3ZQH3l88OUwfMEDf9fo0rvFD1t0820zqGtePt7ASh8+uvpP/9LFVT9e8z3JIN+g==" saltValue="MSVwtxZoJeTrrtsRLuCa5w==" spinCount="100000" sheet="1" objects="1" scenarios="1"/>
  <mergeCells count="8">
    <mergeCell ref="B3:K3"/>
    <mergeCell ref="D2:H2"/>
    <mergeCell ref="B5:K5"/>
    <mergeCell ref="B7:K7"/>
    <mergeCell ref="B15:K15"/>
    <mergeCell ref="B13:K13"/>
    <mergeCell ref="B11:K11"/>
    <mergeCell ref="B9: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U17"/>
  <sheetViews>
    <sheetView topLeftCell="F1" zoomScale="80" zoomScaleNormal="80" workbookViewId="0">
      <selection activeCell="Q17" sqref="Q17"/>
    </sheetView>
  </sheetViews>
  <sheetFormatPr defaultRowHeight="12.75" x14ac:dyDescent="0.2"/>
  <cols>
    <col min="1" max="1" width="23.85546875" customWidth="1"/>
    <col min="2" max="2" width="16.42578125" customWidth="1"/>
    <col min="3" max="3" width="14.5703125" customWidth="1"/>
    <col min="4" max="4" width="15.85546875" customWidth="1"/>
    <col min="5" max="5" width="14.5703125" customWidth="1"/>
    <col min="6" max="6" width="16.5703125" customWidth="1"/>
    <col min="7" max="7" width="17" style="191" customWidth="1"/>
    <col min="8" max="8" width="15.42578125" customWidth="1"/>
    <col min="9" max="9" width="14" customWidth="1"/>
    <col min="10" max="18" width="14.5703125" customWidth="1"/>
    <col min="19" max="19" width="17.140625" customWidth="1"/>
    <col min="20" max="20" width="14.85546875" customWidth="1"/>
    <col min="21" max="21" width="14.5703125" bestFit="1" customWidth="1"/>
  </cols>
  <sheetData>
    <row r="1" spans="1:21" ht="0.75" customHeight="1" x14ac:dyDescent="0.4">
      <c r="A1" s="244">
        <v>5</v>
      </c>
      <c r="B1" s="244" t="s">
        <v>172</v>
      </c>
      <c r="C1" s="244" t="s">
        <v>173</v>
      </c>
      <c r="D1" s="244" t="s">
        <v>174</v>
      </c>
      <c r="E1" s="244" t="s">
        <v>175</v>
      </c>
      <c r="F1" s="244">
        <v>7</v>
      </c>
      <c r="G1" s="244">
        <v>9</v>
      </c>
      <c r="H1" s="244">
        <v>10</v>
      </c>
      <c r="I1" s="244">
        <v>11</v>
      </c>
      <c r="J1" s="244"/>
      <c r="K1" s="244"/>
      <c r="L1" s="244"/>
      <c r="M1" s="244"/>
      <c r="N1" s="244"/>
      <c r="O1" s="244"/>
      <c r="P1" s="244"/>
      <c r="Q1" s="244"/>
      <c r="R1" s="244"/>
      <c r="S1" s="244"/>
      <c r="T1" s="244" t="s">
        <v>177</v>
      </c>
      <c r="U1" s="244" t="s">
        <v>176</v>
      </c>
    </row>
    <row r="2" spans="1:21" s="256" customFormat="1" ht="30" customHeight="1" x14ac:dyDescent="0.2">
      <c r="A2" s="385" t="s">
        <v>178</v>
      </c>
      <c r="B2" s="255"/>
      <c r="C2" s="255"/>
      <c r="D2" s="255"/>
      <c r="E2" s="255"/>
      <c r="F2" s="255"/>
      <c r="G2" s="255"/>
      <c r="H2" s="255"/>
      <c r="I2" s="255"/>
      <c r="J2" s="255"/>
      <c r="K2" s="255"/>
      <c r="L2" s="255"/>
      <c r="M2" s="255"/>
      <c r="N2" s="255"/>
      <c r="O2" s="255"/>
      <c r="P2" s="255"/>
      <c r="Q2" s="255"/>
      <c r="R2" s="255"/>
      <c r="S2" s="255"/>
      <c r="T2" s="255"/>
      <c r="U2" s="255"/>
    </row>
    <row r="3" spans="1:21" x14ac:dyDescent="0.2">
      <c r="A3" s="241" t="str">
        <f>Identification!C9</f>
        <v>Select Council Name</v>
      </c>
      <c r="B3" s="241"/>
      <c r="C3" s="222"/>
      <c r="D3" s="222"/>
      <c r="E3" s="222"/>
      <c r="F3" s="224"/>
      <c r="G3" s="333"/>
      <c r="H3" s="222"/>
    </row>
    <row r="4" spans="1:21" s="192" customFormat="1" ht="82.5" customHeight="1" x14ac:dyDescent="0.2">
      <c r="A4" s="548" t="s">
        <v>179</v>
      </c>
      <c r="B4" s="229" t="s">
        <v>858</v>
      </c>
      <c r="C4" s="228" t="s">
        <v>180</v>
      </c>
      <c r="D4" s="267" t="s">
        <v>174</v>
      </c>
      <c r="E4" s="228" t="s">
        <v>175</v>
      </c>
      <c r="F4" s="490" t="s">
        <v>549</v>
      </c>
      <c r="G4" s="493" t="s">
        <v>861</v>
      </c>
      <c r="H4" s="491" t="s">
        <v>859</v>
      </c>
      <c r="I4" s="225" t="s">
        <v>855</v>
      </c>
      <c r="J4" s="268"/>
      <c r="K4" s="551" t="s">
        <v>730</v>
      </c>
      <c r="L4" s="554"/>
      <c r="M4" s="555"/>
      <c r="N4" s="269" t="s">
        <v>173</v>
      </c>
      <c r="O4" s="551" t="s">
        <v>730</v>
      </c>
      <c r="P4" s="554"/>
      <c r="Q4" s="555"/>
      <c r="R4" s="269" t="s">
        <v>174</v>
      </c>
      <c r="S4" s="269"/>
      <c r="T4" s="270" t="s">
        <v>175</v>
      </c>
      <c r="U4" s="271" t="s">
        <v>860</v>
      </c>
    </row>
    <row r="5" spans="1:21" s="192" customFormat="1" ht="63.75" x14ac:dyDescent="0.2">
      <c r="A5" s="549"/>
      <c r="B5" s="221" t="s">
        <v>741</v>
      </c>
      <c r="C5" s="221" t="s">
        <v>856</v>
      </c>
      <c r="D5" s="221" t="s">
        <v>181</v>
      </c>
      <c r="E5" s="221" t="s">
        <v>182</v>
      </c>
      <c r="F5" s="249" t="s">
        <v>183</v>
      </c>
      <c r="G5" s="492" t="s">
        <v>184</v>
      </c>
      <c r="H5" s="221" t="s">
        <v>184</v>
      </c>
      <c r="I5" s="221" t="s">
        <v>185</v>
      </c>
      <c r="J5" s="288"/>
      <c r="K5" s="221" t="s">
        <v>734</v>
      </c>
      <c r="L5" s="221" t="s">
        <v>735</v>
      </c>
      <c r="M5" s="221" t="s">
        <v>736</v>
      </c>
      <c r="N5" s="270"/>
      <c r="O5" s="221" t="s">
        <v>731</v>
      </c>
      <c r="P5" s="221" t="s">
        <v>732</v>
      </c>
      <c r="Q5" s="221" t="s">
        <v>825</v>
      </c>
      <c r="R5" s="270" t="s">
        <v>733</v>
      </c>
      <c r="S5" s="240" t="s">
        <v>857</v>
      </c>
      <c r="T5" s="250" t="s">
        <v>186</v>
      </c>
      <c r="U5" s="223" t="s">
        <v>187</v>
      </c>
    </row>
    <row r="6" spans="1:21" s="481" customFormat="1" ht="24" customHeight="1" x14ac:dyDescent="0.2">
      <c r="A6" s="550"/>
      <c r="B6" s="479">
        <v>0</v>
      </c>
      <c r="C6" s="489">
        <f>N6</f>
        <v>0</v>
      </c>
      <c r="D6" s="489">
        <f>R6</f>
        <v>0</v>
      </c>
      <c r="E6" s="489">
        <f>T6</f>
        <v>0</v>
      </c>
      <c r="F6" s="479">
        <v>0</v>
      </c>
      <c r="G6" s="496"/>
      <c r="H6" s="496"/>
      <c r="I6" s="479">
        <v>0</v>
      </c>
      <c r="J6" s="480"/>
      <c r="K6" s="479"/>
      <c r="L6" s="479"/>
      <c r="M6" s="479"/>
      <c r="N6" s="482">
        <f>K6+L6-M6</f>
        <v>0</v>
      </c>
      <c r="O6" s="479"/>
      <c r="P6" s="479"/>
      <c r="Q6" s="479"/>
      <c r="R6" s="482">
        <f>O6+P6-Q6</f>
        <v>0</v>
      </c>
      <c r="S6" s="482">
        <f>N6+R6</f>
        <v>0</v>
      </c>
      <c r="T6" s="482">
        <f>P6</f>
        <v>0</v>
      </c>
      <c r="U6" s="479">
        <v>0</v>
      </c>
    </row>
    <row r="8" spans="1:21" ht="15.75" customHeight="1" x14ac:dyDescent="0.2">
      <c r="A8" s="468" t="s">
        <v>188</v>
      </c>
      <c r="B8" s="469"/>
      <c r="C8" s="469"/>
      <c r="D8" s="469"/>
      <c r="E8" s="470"/>
      <c r="F8" s="471"/>
      <c r="G8"/>
    </row>
    <row r="10" spans="1:21" s="259" customFormat="1" ht="30.75" customHeight="1" x14ac:dyDescent="0.2">
      <c r="A10" s="385" t="s">
        <v>189</v>
      </c>
      <c r="B10" s="255"/>
      <c r="C10" s="257"/>
      <c r="D10" s="257"/>
      <c r="E10" s="257"/>
      <c r="F10" s="257"/>
      <c r="G10" s="258"/>
      <c r="H10" s="257"/>
      <c r="I10" s="257"/>
      <c r="J10" s="257"/>
      <c r="K10" s="257"/>
      <c r="L10" s="257"/>
      <c r="M10" s="257"/>
      <c r="N10" s="257"/>
      <c r="O10" s="257"/>
      <c r="P10" s="257"/>
      <c r="Q10" s="257"/>
      <c r="R10" s="257"/>
      <c r="S10" s="257"/>
      <c r="T10" s="257"/>
      <c r="U10" s="497"/>
    </row>
    <row r="11" spans="1:21" s="259" customFormat="1" ht="25.5" customHeight="1" x14ac:dyDescent="0.2">
      <c r="A11" s="385" t="s">
        <v>190</v>
      </c>
      <c r="B11" s="255"/>
      <c r="C11" s="257"/>
      <c r="D11" s="257"/>
      <c r="E11" s="257"/>
      <c r="F11" s="257"/>
      <c r="G11" s="258"/>
      <c r="H11" s="257"/>
      <c r="I11" s="257"/>
      <c r="J11" s="257"/>
      <c r="K11" s="257"/>
      <c r="L11" s="257"/>
      <c r="M11" s="257"/>
      <c r="N11" s="257"/>
      <c r="O11" s="257"/>
      <c r="P11" s="257"/>
      <c r="Q11" s="257"/>
      <c r="R11" s="257"/>
      <c r="S11" s="257"/>
      <c r="T11" s="257"/>
      <c r="U11" s="497"/>
    </row>
    <row r="12" spans="1:21" s="259" customFormat="1" ht="25.5" customHeight="1" x14ac:dyDescent="0.2">
      <c r="A12" s="385" t="s">
        <v>191</v>
      </c>
      <c r="B12" s="255"/>
      <c r="C12" s="257"/>
      <c r="D12" s="257"/>
      <c r="E12" s="257"/>
      <c r="F12" s="257"/>
      <c r="G12" s="258"/>
      <c r="H12" s="257"/>
      <c r="I12" s="257"/>
      <c r="J12" s="257"/>
      <c r="K12" s="257"/>
      <c r="L12" s="257"/>
      <c r="M12" s="257"/>
      <c r="N12" s="257"/>
      <c r="O12" s="257"/>
      <c r="P12" s="257"/>
      <c r="Q12" s="257"/>
      <c r="R12" s="257"/>
      <c r="S12" s="257"/>
      <c r="T12" s="257"/>
      <c r="U12" s="497"/>
    </row>
    <row r="14" spans="1:21" x14ac:dyDescent="0.2">
      <c r="A14" s="241"/>
      <c r="B14" s="241"/>
      <c r="C14" s="222"/>
      <c r="D14" s="222"/>
      <c r="E14" s="222"/>
      <c r="F14" s="224"/>
      <c r="G14" s="333"/>
      <c r="H14" s="222"/>
      <c r="I14" s="241"/>
    </row>
    <row r="15" spans="1:21" s="192" customFormat="1" ht="96" customHeight="1" x14ac:dyDescent="0.2">
      <c r="A15" s="548" t="s">
        <v>192</v>
      </c>
      <c r="B15" s="229" t="s">
        <v>737</v>
      </c>
      <c r="C15" s="228" t="s">
        <v>180</v>
      </c>
      <c r="D15" s="267" t="s">
        <v>174</v>
      </c>
      <c r="E15" s="228" t="s">
        <v>175</v>
      </c>
      <c r="F15" s="226" t="s">
        <v>740</v>
      </c>
      <c r="G15" s="227" t="s">
        <v>821</v>
      </c>
      <c r="H15" s="225" t="s">
        <v>855</v>
      </c>
      <c r="I15" s="268"/>
      <c r="J15" s="551" t="s">
        <v>824</v>
      </c>
      <c r="K15" s="552"/>
      <c r="L15" s="553"/>
      <c r="M15" s="269" t="s">
        <v>173</v>
      </c>
      <c r="N15" s="551" t="s">
        <v>824</v>
      </c>
      <c r="O15" s="552"/>
      <c r="P15" s="553"/>
      <c r="Q15" s="269" t="s">
        <v>174</v>
      </c>
      <c r="R15" s="269"/>
      <c r="S15" s="270" t="s">
        <v>175</v>
      </c>
      <c r="T15" s="271"/>
    </row>
    <row r="16" spans="1:21" s="192" customFormat="1" ht="66.75" customHeight="1" x14ac:dyDescent="0.2">
      <c r="A16" s="549"/>
      <c r="B16" s="221" t="s">
        <v>738</v>
      </c>
      <c r="C16" s="221" t="s">
        <v>856</v>
      </c>
      <c r="D16" s="221" t="s">
        <v>181</v>
      </c>
      <c r="E16" s="221" t="s">
        <v>182</v>
      </c>
      <c r="F16" s="249" t="s">
        <v>183</v>
      </c>
      <c r="G16" s="221" t="s">
        <v>822</v>
      </c>
      <c r="H16" s="221" t="s">
        <v>739</v>
      </c>
      <c r="I16" s="288"/>
      <c r="J16" s="221" t="s">
        <v>734</v>
      </c>
      <c r="K16" s="221" t="s">
        <v>735</v>
      </c>
      <c r="L16" s="221" t="s">
        <v>736</v>
      </c>
      <c r="M16" s="269"/>
      <c r="N16" s="221" t="s">
        <v>731</v>
      </c>
      <c r="O16" s="221" t="s">
        <v>732</v>
      </c>
      <c r="P16" s="221" t="s">
        <v>825</v>
      </c>
      <c r="Q16" s="270" t="s">
        <v>733</v>
      </c>
      <c r="R16" s="240" t="s">
        <v>857</v>
      </c>
      <c r="S16" s="250" t="s">
        <v>631</v>
      </c>
      <c r="T16" s="223" t="s">
        <v>630</v>
      </c>
    </row>
    <row r="17" spans="1:20" ht="23.25" customHeight="1" x14ac:dyDescent="0.2">
      <c r="A17" s="550"/>
      <c r="B17" s="483">
        <f>'Current Year Yield'!J11</f>
        <v>0</v>
      </c>
      <c r="C17" s="484">
        <f>U6</f>
        <v>0</v>
      </c>
      <c r="D17" s="484" t="e">
        <f>Q17</f>
        <v>#VALUE!</v>
      </c>
      <c r="E17" s="484">
        <f>S17</f>
        <v>0</v>
      </c>
      <c r="F17" s="479">
        <f>'Permissible Income'!I9</f>
        <v>0</v>
      </c>
      <c r="G17" s="496">
        <f>'Permissible Income'!F11</f>
        <v>0</v>
      </c>
      <c r="H17" s="483">
        <f>'Conservation Agreements'!I61</f>
        <v>0</v>
      </c>
      <c r="I17" s="485"/>
      <c r="J17" s="486">
        <f>'Permissible Income'!I18</f>
        <v>0</v>
      </c>
      <c r="K17" s="486">
        <f>'Permissible Income'!I20</f>
        <v>0</v>
      </c>
      <c r="L17" s="486">
        <f>'Permissible Income'!I22</f>
        <v>0</v>
      </c>
      <c r="M17" s="482">
        <f>J17+K17+L17</f>
        <v>0</v>
      </c>
      <c r="N17" s="486" t="e">
        <f>'Permissible Income'!G14</f>
        <v>#VALUE!</v>
      </c>
      <c r="O17" s="486">
        <f>'Permissible Income'!I31</f>
        <v>0</v>
      </c>
      <c r="P17" s="486">
        <f>'Permissible Income'!I27</f>
        <v>0</v>
      </c>
      <c r="Q17" s="482" t="e">
        <f>N17+O17-P17</f>
        <v>#VALUE!</v>
      </c>
      <c r="R17" s="484" t="e">
        <f>M17+Q17</f>
        <v>#VALUE!</v>
      </c>
      <c r="S17" s="484">
        <f>O17</f>
        <v>0</v>
      </c>
      <c r="T17" s="483">
        <f>'Permissible Income'!D40</f>
        <v>0</v>
      </c>
    </row>
  </sheetData>
  <sheetProtection algorithmName="SHA-512" hashValue="zoX3HeLwGDXc9yJq9VQGovE8gpEeb9MD/NV5LWz9Yivbr535i81RI1DhSfWtaKV3UhJGZgLXJ8RBqh7CxPVitg==" saltValue="mqisdob4aYf4vR/RcZnanQ==" spinCount="100000" sheet="1" objects="1" scenarios="1"/>
  <mergeCells count="6">
    <mergeCell ref="A4:A6"/>
    <mergeCell ref="A15:A17"/>
    <mergeCell ref="J15:L15"/>
    <mergeCell ref="N15:P15"/>
    <mergeCell ref="K4:M4"/>
    <mergeCell ref="O4:Q4"/>
  </mergeCells>
  <phoneticPr fontId="0" type="noConversion"/>
  <dataValidations count="10">
    <dataValidation type="whole" allowBlank="1" showInputMessage="1" showErrorMessage="1" sqref="B6" xr:uid="{00000000-0002-0000-0200-000001000000}">
      <formula1>0</formula1>
      <formula2>99999999999999900</formula2>
    </dataValidation>
    <dataValidation type="whole" allowBlank="1" showInputMessage="1" showErrorMessage="1" error="Data to be entered as a negative amount" sqref="E17" xr:uid="{00000000-0002-0000-0200-000002000000}">
      <formula1>-999999999999</formula1>
      <formula2>0</formula2>
    </dataValidation>
    <dataValidation type="whole" allowBlank="1" showInputMessage="1" showErrorMessage="1" error="Data to be entered as a negative" sqref="F6" xr:uid="{00000000-0002-0000-0200-000004000000}">
      <formula1>-9999999999</formula1>
      <formula2>0</formula2>
    </dataValidation>
    <dataValidation type="whole" allowBlank="1" showInputMessage="1" showErrorMessage="1" sqref="I6 B17" xr:uid="{00000000-0002-0000-0200-000005000000}">
      <formula1>0</formula1>
      <formula2>999999999999</formula2>
    </dataValidation>
    <dataValidation type="whole" allowBlank="1" showInputMessage="1" showErrorMessage="1" sqref="U6" xr:uid="{00000000-0002-0000-0200-00000A000000}">
      <formula1>-9999999999</formula1>
      <formula2>9999999999999990</formula2>
    </dataValidation>
    <dataValidation type="whole" allowBlank="1" showInputMessage="1" showErrorMessage="1" error="Data to be entered as a negative amount" sqref="F17" xr:uid="{00000000-0002-0000-0200-00000B000000}">
      <formula1>-99999999999</formula1>
      <formula2>0</formula2>
    </dataValidation>
    <dataValidation type="whole" allowBlank="1" showInputMessage="1" showErrorMessage="1" error=" " sqref="H17" xr:uid="{00000000-0002-0000-0200-00000C000000}">
      <formula1>0</formula1>
      <formula2>999999999999</formula2>
    </dataValidation>
    <dataValidation type="whole" allowBlank="1" showInputMessage="1" showErrorMessage="1" sqref="T17" xr:uid="{00000000-0002-0000-0200-000011000000}">
      <formula1>-999999999</formula1>
      <formula2>9999999999</formula2>
    </dataValidation>
    <dataValidation type="custom" allowBlank="1" showInputMessage="1" showErrorMessage="1" error="Value in cell G6 so this cell should be blank as it is part of G6 value" prompt="If cell G6 has a SV %, Crown Land adjustments will  be included in that percentage and this cell should be left blank." sqref="H6" xr:uid="{00000000-0002-0000-0200-000013000000}">
      <formula1>IF(#REF!="",TRUE,FALSE)</formula1>
    </dataValidation>
    <dataValidation type="decimal" allowBlank="1" showInputMessage="1" showErrorMessage="1" sqref="G17" xr:uid="{00000000-0002-0000-0200-000000000000}">
      <formula1>0</formula1>
      <formula2>999</formula2>
    </dataValidation>
  </dataValidations>
  <printOptions horizontalCentered="1"/>
  <pageMargins left="0.70866141732283472" right="0.70866141732283472" top="0.74803149606299213" bottom="0.74803149606299213" header="0.31496062992125984" footer="0.31496062992125984"/>
  <pageSetup paperSize="9" scale="58" fitToWidth="2" orientation="landscape" horizontalDpi="300" verticalDpi="300" r:id="rId1"/>
  <headerFooter alignWithMargins="0">
    <oddHeader xml:space="preserve">&amp;C&amp;"Arial,Bold"Office of Local Government - 2021-22 Permissible Income Workpapers </oddHeader>
    <oddFoote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46"/>
  <sheetViews>
    <sheetView showGridLines="0" topLeftCell="A28" zoomScale="130" zoomScaleNormal="130" workbookViewId="0">
      <selection activeCell="E12" sqref="E12"/>
    </sheetView>
  </sheetViews>
  <sheetFormatPr defaultColWidth="9.140625" defaultRowHeight="12.75" x14ac:dyDescent="0.2"/>
  <cols>
    <col min="1" max="1" width="1.140625" customWidth="1"/>
    <col min="2" max="2" width="2.42578125" customWidth="1"/>
    <col min="3" max="3" width="70" style="69" customWidth="1"/>
    <col min="4" max="4" width="0.5703125" customWidth="1"/>
    <col min="5" max="5" width="18.42578125" customWidth="1"/>
    <col min="6" max="6" width="1.140625" customWidth="1"/>
    <col min="7" max="7" width="2.140625" customWidth="1"/>
    <col min="11" max="11" width="11.140625" bestFit="1" customWidth="1"/>
  </cols>
  <sheetData>
    <row r="1" spans="1:7" ht="13.5" thickBot="1" x14ac:dyDescent="0.25">
      <c r="A1" s="50"/>
      <c r="B1" s="3"/>
      <c r="C1" s="9"/>
      <c r="D1" s="3"/>
      <c r="E1" s="3"/>
      <c r="F1" s="3"/>
      <c r="G1" s="51"/>
    </row>
    <row r="2" spans="1:7" ht="13.5" thickTop="1" x14ac:dyDescent="0.2">
      <c r="A2" s="50"/>
      <c r="B2" s="52"/>
      <c r="C2" s="53"/>
      <c r="D2" s="54"/>
      <c r="E2" s="54"/>
      <c r="F2" s="55"/>
      <c r="G2" s="51"/>
    </row>
    <row r="3" spans="1:7" ht="15.75" x14ac:dyDescent="0.25">
      <c r="A3" s="50"/>
      <c r="B3" s="56"/>
      <c r="C3" s="84" t="str">
        <f>IF(Identification!C9="","",Identification!C9)</f>
        <v>Select Council Name</v>
      </c>
      <c r="D3" s="3"/>
      <c r="E3" s="18"/>
      <c r="F3" s="57"/>
      <c r="G3" s="51"/>
    </row>
    <row r="4" spans="1:7" x14ac:dyDescent="0.2">
      <c r="A4" s="50"/>
      <c r="B4" s="56"/>
      <c r="C4" s="9"/>
      <c r="D4" s="3"/>
      <c r="E4" s="18"/>
      <c r="F4" s="57"/>
      <c r="G4" s="51"/>
    </row>
    <row r="5" spans="1:7" x14ac:dyDescent="0.2">
      <c r="A5" s="50"/>
      <c r="B5" s="56"/>
      <c r="C5" s="9"/>
      <c r="D5" s="3"/>
      <c r="E5" s="18"/>
      <c r="F5" s="57"/>
      <c r="G5" s="51"/>
    </row>
    <row r="6" spans="1:7" ht="15.75" x14ac:dyDescent="0.25">
      <c r="A6" s="50"/>
      <c r="B6" s="56"/>
      <c r="C6" s="58" t="s">
        <v>560</v>
      </c>
      <c r="D6" s="22"/>
      <c r="E6" s="22"/>
      <c r="F6" s="57"/>
      <c r="G6" s="51"/>
    </row>
    <row r="7" spans="1:7" ht="9.75" customHeight="1" x14ac:dyDescent="0.2">
      <c r="A7" s="50"/>
      <c r="B7" s="56"/>
      <c r="C7" s="9"/>
      <c r="D7" s="3"/>
      <c r="E7" s="3"/>
      <c r="F7" s="57"/>
      <c r="G7" s="51"/>
    </row>
    <row r="8" spans="1:7" x14ac:dyDescent="0.2">
      <c r="A8" s="50"/>
      <c r="B8" s="56"/>
      <c r="C8" s="60" t="s">
        <v>632</v>
      </c>
      <c r="D8" s="3"/>
      <c r="E8" s="3"/>
      <c r="F8" s="57"/>
      <c r="G8" s="51"/>
    </row>
    <row r="9" spans="1:7" x14ac:dyDescent="0.2">
      <c r="A9" s="50"/>
      <c r="B9" s="56"/>
      <c r="C9" s="60"/>
      <c r="D9" s="3"/>
      <c r="E9" s="3"/>
      <c r="F9" s="57"/>
      <c r="G9" s="51"/>
    </row>
    <row r="10" spans="1:7" ht="12.75" customHeight="1" x14ac:dyDescent="0.2">
      <c r="A10" s="50"/>
      <c r="B10" s="56"/>
      <c r="C10" s="61" t="s">
        <v>193</v>
      </c>
      <c r="D10" s="62"/>
      <c r="E10" s="3"/>
      <c r="F10" s="57"/>
      <c r="G10" s="51"/>
    </row>
    <row r="11" spans="1:7" ht="12.75" customHeight="1" x14ac:dyDescent="0.2">
      <c r="A11" s="50"/>
      <c r="B11" s="56"/>
      <c r="C11" s="237" t="s">
        <v>561</v>
      </c>
      <c r="D11" s="3"/>
      <c r="E11" s="3"/>
      <c r="F11" s="57"/>
      <c r="G11" s="51"/>
    </row>
    <row r="12" spans="1:7" x14ac:dyDescent="0.2">
      <c r="A12" s="50"/>
      <c r="B12" s="56"/>
      <c r="C12" s="237" t="s">
        <v>633</v>
      </c>
      <c r="D12" s="3"/>
      <c r="E12" s="114">
        <f>Calculation!B6</f>
        <v>0</v>
      </c>
      <c r="F12" s="57"/>
      <c r="G12" s="51"/>
    </row>
    <row r="13" spans="1:7" ht="13.5" customHeight="1" x14ac:dyDescent="0.2">
      <c r="A13" s="50"/>
      <c r="B13" s="56"/>
      <c r="C13" s="63"/>
      <c r="D13" s="3"/>
      <c r="E13" s="3"/>
      <c r="F13" s="57"/>
      <c r="G13" s="51"/>
    </row>
    <row r="14" spans="1:7" ht="18" x14ac:dyDescent="0.25">
      <c r="A14" s="50"/>
      <c r="B14" s="56"/>
      <c r="C14" s="28" t="s">
        <v>194</v>
      </c>
      <c r="D14" s="3"/>
      <c r="E14" s="176"/>
      <c r="F14" s="57"/>
      <c r="G14" s="51"/>
    </row>
    <row r="15" spans="1:7" ht="12.75" customHeight="1" x14ac:dyDescent="0.2">
      <c r="A15" s="50"/>
      <c r="B15" s="56"/>
      <c r="C15" s="218" t="s">
        <v>195</v>
      </c>
      <c r="D15" s="3"/>
      <c r="E15" s="176"/>
      <c r="F15" s="57"/>
      <c r="G15" s="51"/>
    </row>
    <row r="16" spans="1:7" ht="25.5" customHeight="1" x14ac:dyDescent="0.2">
      <c r="A16" s="50"/>
      <c r="B16" s="56"/>
      <c r="C16" s="218" t="s">
        <v>562</v>
      </c>
      <c r="D16" s="3"/>
      <c r="E16" s="176"/>
      <c r="F16" s="57"/>
      <c r="G16" s="51"/>
    </row>
    <row r="17" spans="1:11" x14ac:dyDescent="0.2">
      <c r="A17" s="50"/>
      <c r="B17" s="56"/>
      <c r="C17" s="218" t="s">
        <v>634</v>
      </c>
      <c r="D17" s="3"/>
      <c r="E17" s="135"/>
      <c r="F17" s="57"/>
      <c r="G17" s="51"/>
    </row>
    <row r="18" spans="1:11" x14ac:dyDescent="0.2">
      <c r="A18" s="50"/>
      <c r="B18" s="56"/>
      <c r="C18" s="218"/>
      <c r="D18" s="3"/>
      <c r="E18" s="176"/>
      <c r="F18" s="57"/>
      <c r="G18" s="51"/>
    </row>
    <row r="19" spans="1:11" x14ac:dyDescent="0.2">
      <c r="A19" s="50"/>
      <c r="B19" s="56"/>
      <c r="C19" s="28" t="s">
        <v>196</v>
      </c>
      <c r="D19" s="3"/>
      <c r="E19" s="3"/>
      <c r="F19" s="57"/>
      <c r="G19" s="51"/>
    </row>
    <row r="20" spans="1:11" ht="12.75" customHeight="1" x14ac:dyDescent="0.2">
      <c r="A20" s="50"/>
      <c r="B20" s="56"/>
      <c r="C20" s="218" t="s">
        <v>197</v>
      </c>
      <c r="D20" s="3"/>
      <c r="E20" s="3"/>
      <c r="F20" s="57"/>
      <c r="G20" s="51"/>
    </row>
    <row r="21" spans="1:11" ht="15" customHeight="1" x14ac:dyDescent="0.2">
      <c r="A21" s="50"/>
      <c r="B21" s="56"/>
      <c r="C21" s="218" t="s">
        <v>563</v>
      </c>
      <c r="D21" s="3"/>
      <c r="E21" s="134"/>
      <c r="F21" s="57"/>
      <c r="G21" s="51"/>
    </row>
    <row r="22" spans="1:11" x14ac:dyDescent="0.2">
      <c r="A22" s="50"/>
      <c r="B22" s="56"/>
      <c r="C22" s="10" t="s">
        <v>198</v>
      </c>
      <c r="D22" s="3"/>
      <c r="E22" s="135"/>
      <c r="F22" s="57"/>
      <c r="G22" s="51"/>
    </row>
    <row r="23" spans="1:11" x14ac:dyDescent="0.2">
      <c r="A23" s="50"/>
      <c r="B23" s="56"/>
      <c r="C23" s="218"/>
      <c r="D23" s="3"/>
      <c r="E23" s="134"/>
      <c r="F23" s="57"/>
      <c r="G23" s="51"/>
      <c r="K23" s="172"/>
    </row>
    <row r="24" spans="1:11" x14ac:dyDescent="0.2">
      <c r="A24" s="50"/>
      <c r="B24" s="56"/>
      <c r="C24" s="28" t="s">
        <v>196</v>
      </c>
      <c r="D24" s="3"/>
      <c r="E24" s="3"/>
      <c r="F24" s="57"/>
      <c r="G24" s="51"/>
    </row>
    <row r="25" spans="1:11" x14ac:dyDescent="0.2">
      <c r="A25" s="50"/>
      <c r="B25" s="56"/>
      <c r="C25" s="218" t="s">
        <v>199</v>
      </c>
      <c r="D25" s="3"/>
      <c r="E25" s="3"/>
      <c r="F25" s="57"/>
      <c r="G25" s="51"/>
    </row>
    <row r="26" spans="1:11" ht="12.75" customHeight="1" x14ac:dyDescent="0.2">
      <c r="A26" s="50"/>
      <c r="B26" s="56"/>
      <c r="C26" s="218" t="s">
        <v>200</v>
      </c>
      <c r="D26" s="3"/>
      <c r="E26" s="3"/>
      <c r="F26" s="57"/>
      <c r="G26" s="51"/>
    </row>
    <row r="27" spans="1:11" ht="12.75" customHeight="1" x14ac:dyDescent="0.2">
      <c r="A27" s="50"/>
      <c r="B27" s="56"/>
      <c r="C27" s="218" t="s">
        <v>564</v>
      </c>
      <c r="D27" s="3"/>
      <c r="E27" s="3"/>
      <c r="F27" s="57"/>
      <c r="G27" s="51"/>
    </row>
    <row r="28" spans="1:11" x14ac:dyDescent="0.2">
      <c r="A28" s="50"/>
      <c r="B28" s="56"/>
      <c r="C28" s="218" t="s">
        <v>201</v>
      </c>
      <c r="D28" s="3"/>
      <c r="E28" s="135"/>
      <c r="F28" s="57"/>
      <c r="G28" s="51"/>
    </row>
    <row r="29" spans="1:11" x14ac:dyDescent="0.2">
      <c r="A29" s="50"/>
      <c r="B29" s="56"/>
      <c r="C29" s="218"/>
      <c r="D29" s="3"/>
      <c r="E29" s="3"/>
      <c r="F29" s="57"/>
      <c r="G29" s="51"/>
    </row>
    <row r="30" spans="1:11" x14ac:dyDescent="0.2">
      <c r="A30" s="50"/>
      <c r="B30" s="56"/>
      <c r="C30" s="18" t="s">
        <v>761</v>
      </c>
      <c r="D30" s="3"/>
      <c r="E30" s="3"/>
      <c r="F30" s="57"/>
      <c r="G30" s="51"/>
    </row>
    <row r="31" spans="1:11" x14ac:dyDescent="0.2">
      <c r="A31" s="50"/>
      <c r="B31" s="56"/>
      <c r="C31" s="18" t="s">
        <v>202</v>
      </c>
      <c r="D31" s="3"/>
      <c r="E31" s="64"/>
      <c r="F31" s="57"/>
      <c r="G31" s="51"/>
    </row>
    <row r="32" spans="1:11" x14ac:dyDescent="0.2">
      <c r="A32" s="50"/>
      <c r="B32" s="56"/>
      <c r="C32" s="182" t="s">
        <v>884</v>
      </c>
      <c r="D32" s="3"/>
      <c r="E32" s="114">
        <f>IF(E12="","",(E12+E17+E22+E28))</f>
        <v>0</v>
      </c>
      <c r="F32" s="57"/>
      <c r="G32" s="51"/>
    </row>
    <row r="33" spans="1:7" x14ac:dyDescent="0.2">
      <c r="A33" s="50"/>
      <c r="B33" s="56"/>
      <c r="C33" s="3"/>
      <c r="D33" s="3"/>
      <c r="E33" s="64"/>
      <c r="F33" s="57"/>
      <c r="G33" s="51"/>
    </row>
    <row r="34" spans="1:7" ht="30" customHeight="1" x14ac:dyDescent="0.2">
      <c r="A34" s="50"/>
      <c r="B34" s="56"/>
      <c r="C34" s="181" t="s">
        <v>203</v>
      </c>
      <c r="D34" s="3"/>
      <c r="E34" s="3"/>
      <c r="F34" s="57"/>
      <c r="G34" s="51"/>
    </row>
    <row r="35" spans="1:7" ht="13.5" thickBot="1" x14ac:dyDescent="0.25">
      <c r="A35" s="50"/>
      <c r="B35" s="65"/>
      <c r="C35" s="66"/>
      <c r="D35" s="67"/>
      <c r="E35" s="67"/>
      <c r="F35" s="68"/>
      <c r="G35" s="51"/>
    </row>
    <row r="36" spans="1:7" ht="13.5" thickTop="1" x14ac:dyDescent="0.2">
      <c r="A36" s="50"/>
      <c r="B36" s="56"/>
      <c r="C36" s="9"/>
      <c r="D36" s="3"/>
      <c r="E36" s="3"/>
      <c r="F36" s="57"/>
      <c r="G36" s="51"/>
    </row>
    <row r="37" spans="1:7" x14ac:dyDescent="0.2">
      <c r="A37" s="50"/>
      <c r="B37" s="56"/>
      <c r="C37" s="60" t="s">
        <v>565</v>
      </c>
      <c r="D37" s="3"/>
      <c r="E37" s="3"/>
      <c r="F37" s="57"/>
      <c r="G37" s="51"/>
    </row>
    <row r="38" spans="1:7" x14ac:dyDescent="0.2">
      <c r="A38" s="50"/>
      <c r="B38" s="56"/>
      <c r="C38" s="9"/>
      <c r="D38" s="3"/>
      <c r="E38" s="3"/>
      <c r="F38" s="57"/>
      <c r="G38" s="51"/>
    </row>
    <row r="39" spans="1:7" ht="12.75" customHeight="1" x14ac:dyDescent="0.2">
      <c r="A39" s="50"/>
      <c r="B39" s="56"/>
      <c r="C39" s="514" t="s">
        <v>878</v>
      </c>
      <c r="D39" s="3"/>
      <c r="E39" s="3"/>
      <c r="F39" s="57"/>
      <c r="G39" s="51"/>
    </row>
    <row r="40" spans="1:7" x14ac:dyDescent="0.2">
      <c r="A40" s="50"/>
      <c r="B40" s="56"/>
      <c r="C40" s="252" t="s">
        <v>879</v>
      </c>
      <c r="D40" s="3"/>
      <c r="E40" s="3"/>
      <c r="F40" s="57"/>
      <c r="G40" s="51"/>
    </row>
    <row r="41" spans="1:7" x14ac:dyDescent="0.2">
      <c r="A41" s="50"/>
      <c r="B41" s="56"/>
      <c r="C41" s="515" t="s">
        <v>204</v>
      </c>
      <c r="D41" s="3"/>
      <c r="E41" s="3"/>
      <c r="F41" s="57"/>
      <c r="G41" s="51"/>
    </row>
    <row r="42" spans="1:7" ht="12" customHeight="1" thickBot="1" x14ac:dyDescent="0.25">
      <c r="A42" s="50"/>
      <c r="B42" s="65"/>
      <c r="C42" s="216"/>
      <c r="D42" s="67"/>
      <c r="E42" s="67"/>
      <c r="F42" s="68"/>
      <c r="G42" s="51"/>
    </row>
    <row r="43" spans="1:7" ht="9.75" customHeight="1" thickTop="1" x14ac:dyDescent="0.2">
      <c r="A43" s="177"/>
      <c r="B43" s="7"/>
      <c r="C43" s="178"/>
      <c r="D43" s="7"/>
      <c r="E43" s="7"/>
      <c r="F43" s="7"/>
      <c r="G43" s="179"/>
    </row>
    <row r="44" spans="1:7" x14ac:dyDescent="0.2">
      <c r="C44"/>
    </row>
    <row r="45" spans="1:7" x14ac:dyDescent="0.2">
      <c r="C45"/>
    </row>
    <row r="46" spans="1:7" x14ac:dyDescent="0.2">
      <c r="C46"/>
    </row>
  </sheetData>
  <sheetProtection algorithmName="SHA-512" hashValue="r7H5/1QiX1gAU/TBTDo/MwZwmLU8K60oS9z5O56Cbn91TtKVq2cV3Xv6fLEpMKkZ+LPP/A9rXrBkYA8PPOJsIw==" saltValue="bBtMecpJ9VkFUDzEf9ukeg==" spinCount="100000" sheet="1" objects="1" scenarios="1"/>
  <phoneticPr fontId="0" type="noConversion"/>
  <dataValidations xWindow="591" yWindow="492" count="2">
    <dataValidation allowBlank="1" showInputMessage="1" showErrorMessage="1" promptTitle="Note:" prompt="Estimates must be obtained from Valuer General where revaluation has occurred and supplentary valuations have been supplied by the Valuer General based on the new base date._x000a_" sqref="E22" xr:uid="{00000000-0002-0000-0300-000000000000}"/>
    <dataValidation allowBlank="1" showInputMessage="1" showErrorMessage="1" promptTitle="Note:" prompt="#  supplementaries with different base date not to be included. Request estimate (s513 of LG ACT 1993) from Valuer General._x000a_# Valuation objections are NOT supplemenary valuations._x000a_# Change in ratability is NOT a supplementary valuation. _x000a__x000a_ " sqref="E17" xr:uid="{00000000-0002-0000-0300-000001000000}"/>
  </dataValidations>
  <printOptions horizontalCentered="1" vertic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A1:L145"/>
  <sheetViews>
    <sheetView zoomScale="115" zoomScaleNormal="115" workbookViewId="0">
      <selection activeCell="B1" sqref="B1"/>
    </sheetView>
  </sheetViews>
  <sheetFormatPr defaultRowHeight="12.75" x14ac:dyDescent="0.2"/>
  <cols>
    <col min="1" max="1" width="1.5703125" customWidth="1"/>
    <col min="2" max="2" width="8.85546875" customWidth="1"/>
    <col min="3" max="3" width="3.85546875" customWidth="1"/>
    <col min="10" max="10" width="14.140625" customWidth="1"/>
    <col min="11" max="11" width="10.5703125" customWidth="1"/>
    <col min="12" max="12" width="11" customWidth="1"/>
  </cols>
  <sheetData>
    <row r="1" spans="1:12" x14ac:dyDescent="0.2">
      <c r="A1" s="242"/>
      <c r="B1" s="4"/>
      <c r="C1" s="4"/>
      <c r="D1" s="4"/>
      <c r="E1" s="4"/>
      <c r="F1" s="4"/>
      <c r="G1" s="4"/>
      <c r="H1" s="4"/>
      <c r="I1" s="4"/>
      <c r="J1" s="4"/>
      <c r="K1" s="4"/>
      <c r="L1" s="5"/>
    </row>
    <row r="2" spans="1:12" ht="20.25" x14ac:dyDescent="0.3">
      <c r="A2" s="1"/>
      <c r="B2" s="186" t="s">
        <v>763</v>
      </c>
      <c r="C2" s="3"/>
      <c r="D2" s="3"/>
      <c r="E2" s="3"/>
      <c r="F2" s="3"/>
      <c r="G2" s="3"/>
      <c r="H2" s="3"/>
      <c r="I2" s="3"/>
      <c r="J2" s="3"/>
      <c r="K2" s="3"/>
      <c r="L2" s="6"/>
    </row>
    <row r="3" spans="1:12" x14ac:dyDescent="0.2">
      <c r="A3" s="1"/>
      <c r="B3" s="3"/>
      <c r="C3" s="3"/>
      <c r="D3" s="3"/>
      <c r="E3" s="3"/>
      <c r="F3" s="3"/>
      <c r="G3" s="3"/>
      <c r="H3" s="3"/>
      <c r="I3" s="3"/>
      <c r="J3" s="3"/>
      <c r="K3" s="3"/>
      <c r="L3" s="6"/>
    </row>
    <row r="4" spans="1:12" ht="15.75" x14ac:dyDescent="0.25">
      <c r="A4" s="1"/>
      <c r="B4" s="185" t="s">
        <v>762</v>
      </c>
      <c r="C4" s="3"/>
      <c r="D4" s="3"/>
      <c r="E4" s="3"/>
      <c r="F4" s="3"/>
      <c r="G4" s="3"/>
      <c r="H4" s="3"/>
      <c r="I4" s="3"/>
      <c r="J4" s="3"/>
      <c r="K4" s="3"/>
      <c r="L4" s="6"/>
    </row>
    <row r="5" spans="1:12" ht="15" x14ac:dyDescent="0.2">
      <c r="A5" s="1"/>
      <c r="B5" s="160"/>
      <c r="C5" s="160"/>
      <c r="D5" s="160"/>
      <c r="E5" s="160"/>
      <c r="F5" s="160"/>
      <c r="G5" s="160"/>
      <c r="H5" s="160"/>
      <c r="I5" s="160"/>
      <c r="J5" s="160"/>
      <c r="K5" s="160"/>
      <c r="L5" s="6"/>
    </row>
    <row r="6" spans="1:12" ht="15.75" x14ac:dyDescent="0.25">
      <c r="A6" s="1"/>
      <c r="B6" s="48" t="s">
        <v>205</v>
      </c>
      <c r="C6" s="160"/>
      <c r="D6" s="160"/>
      <c r="E6" s="160"/>
      <c r="F6" s="160"/>
      <c r="G6" s="160"/>
      <c r="H6" s="160"/>
      <c r="I6" s="160"/>
      <c r="J6" s="160"/>
      <c r="K6" s="160"/>
      <c r="L6" s="6"/>
    </row>
    <row r="7" spans="1:12" ht="15.75" x14ac:dyDescent="0.25">
      <c r="A7" s="1"/>
      <c r="B7" s="48"/>
      <c r="C7" s="160" t="s">
        <v>566</v>
      </c>
      <c r="D7" s="160"/>
      <c r="E7" s="160"/>
      <c r="F7" s="160"/>
      <c r="G7" s="160"/>
      <c r="H7" s="160"/>
      <c r="I7" s="160"/>
      <c r="J7" s="160"/>
      <c r="K7" s="160"/>
      <c r="L7" s="6"/>
    </row>
    <row r="8" spans="1:12" ht="15.75" x14ac:dyDescent="0.25">
      <c r="A8" s="1"/>
      <c r="B8" s="48"/>
      <c r="C8" s="160" t="s">
        <v>206</v>
      </c>
      <c r="D8" s="160"/>
      <c r="E8" s="160"/>
      <c r="F8" s="160"/>
      <c r="G8" s="160"/>
      <c r="H8" s="160"/>
      <c r="I8" s="160"/>
      <c r="J8" s="160"/>
      <c r="K8" s="160"/>
      <c r="L8" s="6"/>
    </row>
    <row r="9" spans="1:12" ht="15.75" x14ac:dyDescent="0.25">
      <c r="A9" s="1"/>
      <c r="B9" s="48"/>
      <c r="C9" s="160" t="s">
        <v>567</v>
      </c>
      <c r="D9" s="160"/>
      <c r="E9" s="160"/>
      <c r="F9" s="160"/>
      <c r="G9" s="160"/>
      <c r="H9" s="160"/>
      <c r="I9" s="160"/>
      <c r="J9" s="160"/>
      <c r="K9" s="160"/>
      <c r="L9" s="6"/>
    </row>
    <row r="10" spans="1:12" ht="15.75" x14ac:dyDescent="0.25">
      <c r="A10" s="1"/>
      <c r="B10" s="48"/>
      <c r="C10" s="160" t="s">
        <v>639</v>
      </c>
      <c r="D10" s="160"/>
      <c r="E10" s="160"/>
      <c r="F10" s="160"/>
      <c r="G10" s="160"/>
      <c r="H10" s="160"/>
      <c r="I10" s="160"/>
      <c r="J10" s="160"/>
      <c r="K10" s="160"/>
      <c r="L10" s="6"/>
    </row>
    <row r="11" spans="1:12" ht="15" x14ac:dyDescent="0.2">
      <c r="A11" s="1"/>
      <c r="B11" s="160"/>
      <c r="C11" s="160"/>
      <c r="D11" s="160"/>
      <c r="E11" s="160"/>
      <c r="F11" s="160"/>
      <c r="G11" s="160"/>
      <c r="H11" s="160"/>
      <c r="I11" s="160"/>
      <c r="J11" s="160"/>
      <c r="K11" s="160"/>
      <c r="L11" s="6"/>
    </row>
    <row r="12" spans="1:12" ht="15.75" x14ac:dyDescent="0.25">
      <c r="A12" s="1"/>
      <c r="B12" s="48" t="s">
        <v>207</v>
      </c>
      <c r="C12" s="160"/>
      <c r="D12" s="160"/>
      <c r="E12" s="160"/>
      <c r="F12" s="160"/>
      <c r="G12" s="160"/>
      <c r="H12" s="160"/>
      <c r="I12" s="160"/>
      <c r="J12" s="160"/>
      <c r="K12" s="160"/>
      <c r="L12" s="6"/>
    </row>
    <row r="13" spans="1:12" ht="15" x14ac:dyDescent="0.2">
      <c r="A13" s="1"/>
      <c r="B13" s="187" t="s">
        <v>208</v>
      </c>
      <c r="C13" s="160" t="s">
        <v>764</v>
      </c>
      <c r="D13" s="160"/>
      <c r="E13" s="160"/>
      <c r="F13" s="160"/>
      <c r="G13" s="160"/>
      <c r="H13" s="160"/>
      <c r="I13" s="160"/>
      <c r="J13" s="160"/>
      <c r="K13" s="160"/>
      <c r="L13" s="6"/>
    </row>
    <row r="14" spans="1:12" ht="15" x14ac:dyDescent="0.2">
      <c r="A14" s="1"/>
      <c r="B14" s="160"/>
      <c r="C14" s="160" t="s">
        <v>853</v>
      </c>
      <c r="D14" s="160"/>
      <c r="E14" s="160"/>
      <c r="F14" s="160"/>
      <c r="G14" s="160"/>
      <c r="H14" s="160"/>
      <c r="I14" s="160"/>
      <c r="J14" s="160"/>
      <c r="K14" s="160"/>
      <c r="L14" s="6"/>
    </row>
    <row r="15" spans="1:12" ht="15" x14ac:dyDescent="0.2">
      <c r="A15" s="1"/>
      <c r="B15" s="160"/>
      <c r="C15" s="160" t="s">
        <v>209</v>
      </c>
      <c r="D15" s="160"/>
      <c r="E15" s="160"/>
      <c r="F15" s="160"/>
      <c r="G15" s="160"/>
      <c r="H15" s="160"/>
      <c r="I15" s="160"/>
      <c r="J15" s="160"/>
      <c r="K15" s="160"/>
      <c r="L15" s="6"/>
    </row>
    <row r="16" spans="1:12" ht="15" x14ac:dyDescent="0.2">
      <c r="A16" s="1"/>
      <c r="B16" s="160"/>
      <c r="C16" s="160" t="s">
        <v>210</v>
      </c>
      <c r="D16" s="160"/>
      <c r="E16" s="160"/>
      <c r="F16" s="160"/>
      <c r="G16" s="160"/>
      <c r="H16" s="160"/>
      <c r="I16" s="160"/>
      <c r="J16" s="160"/>
      <c r="K16" s="160"/>
      <c r="L16" s="6"/>
    </row>
    <row r="17" spans="1:12" ht="15" x14ac:dyDescent="0.2">
      <c r="A17" s="1"/>
      <c r="B17" s="160"/>
      <c r="C17" s="160"/>
      <c r="D17" s="160"/>
      <c r="E17" s="160"/>
      <c r="F17" s="160"/>
      <c r="G17" s="160"/>
      <c r="H17" s="160"/>
      <c r="I17" s="160"/>
      <c r="J17" s="160"/>
      <c r="K17" s="160"/>
      <c r="L17" s="6"/>
    </row>
    <row r="18" spans="1:12" ht="15.75" x14ac:dyDescent="0.25">
      <c r="A18" s="1"/>
      <c r="B18" s="187" t="s">
        <v>208</v>
      </c>
      <c r="C18" s="160" t="s">
        <v>211</v>
      </c>
      <c r="D18" s="160"/>
      <c r="E18" s="160"/>
      <c r="F18" s="160"/>
      <c r="G18" s="160"/>
      <c r="H18" s="160"/>
      <c r="I18" s="160"/>
      <c r="J18" s="160"/>
      <c r="K18" s="160"/>
      <c r="L18" s="6"/>
    </row>
    <row r="19" spans="1:12" ht="15" x14ac:dyDescent="0.2">
      <c r="A19" s="1"/>
      <c r="B19" s="160"/>
      <c r="C19" s="160" t="s">
        <v>569</v>
      </c>
      <c r="D19" s="160"/>
      <c r="E19" s="160"/>
      <c r="F19" s="160"/>
      <c r="G19" s="160"/>
      <c r="H19" s="160"/>
      <c r="I19" s="160"/>
      <c r="J19" s="160"/>
      <c r="K19" s="160"/>
      <c r="L19" s="6"/>
    </row>
    <row r="20" spans="1:12" ht="15" x14ac:dyDescent="0.2">
      <c r="A20" s="1"/>
      <c r="B20" s="160"/>
      <c r="C20" s="160" t="s">
        <v>568</v>
      </c>
      <c r="D20" s="160"/>
      <c r="E20" s="160"/>
      <c r="F20" s="160"/>
      <c r="G20" s="160"/>
      <c r="H20" s="160"/>
      <c r="I20" s="160"/>
      <c r="J20" s="160"/>
      <c r="K20" s="160"/>
      <c r="L20" s="6"/>
    </row>
    <row r="21" spans="1:12" ht="15" x14ac:dyDescent="0.2">
      <c r="A21" s="1"/>
      <c r="B21" s="160"/>
      <c r="C21" s="160" t="s">
        <v>212</v>
      </c>
      <c r="D21" s="160"/>
      <c r="E21" s="160"/>
      <c r="F21" s="160"/>
      <c r="G21" s="160"/>
      <c r="H21" s="160"/>
      <c r="I21" s="160"/>
      <c r="J21" s="160"/>
      <c r="K21" s="160"/>
      <c r="L21" s="6"/>
    </row>
    <row r="22" spans="1:12" ht="15" x14ac:dyDescent="0.2">
      <c r="A22" s="1"/>
      <c r="B22" s="160"/>
      <c r="C22" s="160"/>
      <c r="D22" s="160"/>
      <c r="E22" s="160"/>
      <c r="F22" s="160"/>
      <c r="G22" s="160"/>
      <c r="H22" s="160"/>
      <c r="I22" s="160"/>
      <c r="J22" s="160"/>
      <c r="K22" s="160"/>
      <c r="L22" s="6"/>
    </row>
    <row r="23" spans="1:12" ht="15" x14ac:dyDescent="0.2">
      <c r="A23" s="1"/>
      <c r="B23" s="187" t="s">
        <v>208</v>
      </c>
      <c r="C23" s="160" t="s">
        <v>213</v>
      </c>
      <c r="D23" s="160"/>
      <c r="E23" s="160"/>
      <c r="F23" s="160"/>
      <c r="G23" s="160"/>
      <c r="H23" s="160"/>
      <c r="I23" s="160"/>
      <c r="J23" s="160"/>
      <c r="K23" s="160"/>
      <c r="L23" s="6"/>
    </row>
    <row r="24" spans="1:12" ht="15" x14ac:dyDescent="0.2">
      <c r="A24" s="1"/>
      <c r="B24" s="160"/>
      <c r="C24" s="160" t="s">
        <v>214</v>
      </c>
      <c r="D24" s="160"/>
      <c r="E24" s="160"/>
      <c r="F24" s="160"/>
      <c r="G24" s="160"/>
      <c r="H24" s="160"/>
      <c r="I24" s="160"/>
      <c r="J24" s="160"/>
      <c r="K24" s="160"/>
      <c r="L24" s="6"/>
    </row>
    <row r="25" spans="1:12" ht="15" x14ac:dyDescent="0.2">
      <c r="A25" s="1"/>
      <c r="B25" s="160"/>
      <c r="C25" s="160" t="s">
        <v>570</v>
      </c>
      <c r="D25" s="160"/>
      <c r="E25" s="160"/>
      <c r="F25" s="160"/>
      <c r="G25" s="160"/>
      <c r="H25" s="160"/>
      <c r="I25" s="160"/>
      <c r="J25" s="160"/>
      <c r="K25" s="160"/>
      <c r="L25" s="6"/>
    </row>
    <row r="26" spans="1:12" ht="15" x14ac:dyDescent="0.2">
      <c r="A26" s="1"/>
      <c r="B26" s="160"/>
      <c r="C26" s="160"/>
      <c r="D26" s="160"/>
      <c r="E26" s="160"/>
      <c r="F26" s="160"/>
      <c r="G26" s="160"/>
      <c r="H26" s="160"/>
      <c r="I26" s="160"/>
      <c r="J26" s="160"/>
      <c r="K26" s="160"/>
      <c r="L26" s="6"/>
    </row>
    <row r="27" spans="1:12" ht="15" x14ac:dyDescent="0.2">
      <c r="A27" s="1"/>
      <c r="B27" s="187" t="s">
        <v>208</v>
      </c>
      <c r="C27" s="160" t="s">
        <v>571</v>
      </c>
      <c r="D27" s="160"/>
      <c r="E27" s="160"/>
      <c r="F27" s="160"/>
      <c r="G27" s="160"/>
      <c r="H27" s="160"/>
      <c r="I27" s="160"/>
      <c r="J27" s="160"/>
      <c r="K27" s="160"/>
      <c r="L27" s="6"/>
    </row>
    <row r="28" spans="1:12" ht="15" x14ac:dyDescent="0.2">
      <c r="A28" s="1"/>
      <c r="B28" s="160"/>
      <c r="C28" s="160" t="s">
        <v>638</v>
      </c>
      <c r="D28" s="160"/>
      <c r="E28" s="160"/>
      <c r="F28" s="160"/>
      <c r="G28" s="160"/>
      <c r="H28" s="160"/>
      <c r="I28" s="160"/>
      <c r="J28" s="160"/>
      <c r="K28" s="160"/>
      <c r="L28" s="6"/>
    </row>
    <row r="29" spans="1:12" ht="6" customHeight="1" x14ac:dyDescent="0.2">
      <c r="A29" s="1"/>
      <c r="B29" s="160"/>
      <c r="C29" s="160"/>
      <c r="D29" s="160"/>
      <c r="E29" s="160"/>
      <c r="F29" s="160"/>
      <c r="G29" s="160"/>
      <c r="H29" s="160"/>
      <c r="I29" s="160"/>
      <c r="J29" s="160"/>
      <c r="K29" s="160"/>
      <c r="L29" s="6"/>
    </row>
    <row r="30" spans="1:12" ht="15.75" x14ac:dyDescent="0.25">
      <c r="A30" s="1"/>
      <c r="B30" s="160"/>
      <c r="C30" s="48" t="s">
        <v>765</v>
      </c>
      <c r="D30" s="160"/>
      <c r="E30" s="160"/>
      <c r="F30" s="160"/>
      <c r="G30" s="160"/>
      <c r="H30" s="160"/>
      <c r="I30" s="160"/>
      <c r="J30" s="160"/>
      <c r="K30" s="160"/>
      <c r="L30" s="6"/>
    </row>
    <row r="31" spans="1:12" ht="15" x14ac:dyDescent="0.2">
      <c r="A31" s="1"/>
      <c r="B31" s="160"/>
      <c r="C31" s="160"/>
      <c r="D31" s="160"/>
      <c r="E31" s="160"/>
      <c r="F31" s="160"/>
      <c r="G31" s="160"/>
      <c r="H31" s="160"/>
      <c r="I31" s="160"/>
      <c r="J31" s="160"/>
      <c r="K31" s="160"/>
      <c r="L31" s="6"/>
    </row>
    <row r="32" spans="1:12" ht="18" x14ac:dyDescent="0.25">
      <c r="A32" s="1"/>
      <c r="B32" s="556" t="s">
        <v>215</v>
      </c>
      <c r="C32" s="556"/>
      <c r="D32" s="556"/>
      <c r="E32" s="556"/>
      <c r="F32" s="556"/>
      <c r="G32" s="556"/>
      <c r="H32" s="556"/>
      <c r="I32" s="556"/>
      <c r="J32" s="556"/>
      <c r="K32" s="556"/>
      <c r="L32" s="6"/>
    </row>
    <row r="33" spans="1:12" ht="15" x14ac:dyDescent="0.2">
      <c r="A33" s="1"/>
      <c r="B33" s="160"/>
      <c r="C33" s="160"/>
      <c r="D33" s="160"/>
      <c r="E33" s="160"/>
      <c r="F33" s="160"/>
      <c r="G33" s="160"/>
      <c r="H33" s="160"/>
      <c r="I33" s="160"/>
      <c r="J33" s="160"/>
      <c r="K33" s="160"/>
      <c r="L33" s="6"/>
    </row>
    <row r="34" spans="1:12" ht="15.75" x14ac:dyDescent="0.25">
      <c r="A34" s="1"/>
      <c r="B34" s="48" t="s">
        <v>216</v>
      </c>
      <c r="C34" s="160"/>
      <c r="D34" s="160"/>
      <c r="E34" s="160"/>
      <c r="F34" s="160"/>
      <c r="G34" s="160"/>
      <c r="H34" s="160"/>
      <c r="I34" s="160"/>
      <c r="J34" s="160"/>
      <c r="K34" s="160"/>
      <c r="L34" s="6"/>
    </row>
    <row r="35" spans="1:12" ht="15" x14ac:dyDescent="0.2">
      <c r="A35" s="1"/>
      <c r="B35" s="160" t="s">
        <v>642</v>
      </c>
      <c r="C35" s="160"/>
      <c r="D35" s="160"/>
      <c r="E35" s="160"/>
      <c r="F35" s="160"/>
      <c r="G35" s="160"/>
      <c r="H35" s="160"/>
      <c r="I35" s="160"/>
      <c r="J35" s="160"/>
      <c r="K35" s="160"/>
      <c r="L35" s="6"/>
    </row>
    <row r="36" spans="1:12" ht="15.75" x14ac:dyDescent="0.25">
      <c r="A36" s="1"/>
      <c r="B36" s="160" t="s">
        <v>641</v>
      </c>
      <c r="C36" s="160"/>
      <c r="D36" s="160"/>
      <c r="E36" s="160"/>
      <c r="F36" s="160"/>
      <c r="G36" s="160"/>
      <c r="H36" s="160"/>
      <c r="I36" s="160"/>
      <c r="J36" s="160"/>
      <c r="K36" s="160"/>
      <c r="L36" s="6"/>
    </row>
    <row r="37" spans="1:12" ht="15" x14ac:dyDescent="0.2">
      <c r="A37" s="1"/>
      <c r="B37" s="160" t="s">
        <v>640</v>
      </c>
      <c r="C37" s="160"/>
      <c r="D37" s="160"/>
      <c r="E37" s="160"/>
      <c r="F37" s="160"/>
      <c r="G37" s="160"/>
      <c r="H37" s="160"/>
      <c r="I37" s="160"/>
      <c r="J37" s="160"/>
      <c r="K37" s="160"/>
      <c r="L37" s="6"/>
    </row>
    <row r="38" spans="1:12" ht="15" x14ac:dyDescent="0.2">
      <c r="A38" s="1"/>
      <c r="B38" s="160"/>
      <c r="C38" s="160"/>
      <c r="D38" s="160"/>
      <c r="E38" s="160"/>
      <c r="F38" s="160"/>
      <c r="G38" s="160"/>
      <c r="H38" s="160"/>
      <c r="I38" s="160"/>
      <c r="J38" s="160"/>
      <c r="K38" s="160"/>
      <c r="L38" s="6"/>
    </row>
    <row r="39" spans="1:12" ht="15" x14ac:dyDescent="0.2">
      <c r="A39" s="1"/>
      <c r="B39" s="190" t="s">
        <v>217</v>
      </c>
      <c r="C39" s="160"/>
      <c r="D39" s="160"/>
      <c r="E39" s="160"/>
      <c r="F39" s="160"/>
      <c r="G39" s="160"/>
      <c r="H39" s="160"/>
      <c r="I39" s="160"/>
      <c r="J39" s="160"/>
      <c r="K39" s="160"/>
      <c r="L39" s="6"/>
    </row>
    <row r="40" spans="1:12" ht="15.75" x14ac:dyDescent="0.25">
      <c r="A40" s="1"/>
      <c r="B40" s="160" t="s">
        <v>218</v>
      </c>
      <c r="C40" s="160"/>
      <c r="D40" s="160"/>
      <c r="E40" s="160"/>
      <c r="F40" s="160"/>
      <c r="G40" s="160"/>
      <c r="H40" s="160"/>
      <c r="I40" s="160"/>
      <c r="J40" s="160"/>
      <c r="K40" s="160"/>
      <c r="L40" s="6"/>
    </row>
    <row r="41" spans="1:12" ht="15" x14ac:dyDescent="0.2">
      <c r="A41" s="1"/>
      <c r="B41" s="160" t="s">
        <v>647</v>
      </c>
      <c r="C41" s="160"/>
      <c r="D41" s="160"/>
      <c r="E41" s="160"/>
      <c r="F41" s="160"/>
      <c r="G41" s="160"/>
      <c r="H41" s="160"/>
      <c r="I41" s="160"/>
      <c r="J41" s="160"/>
      <c r="K41" s="160"/>
      <c r="L41" s="6"/>
    </row>
    <row r="42" spans="1:12" ht="15" x14ac:dyDescent="0.2">
      <c r="A42" s="1"/>
      <c r="B42" s="187" t="s">
        <v>219</v>
      </c>
      <c r="C42" s="160" t="s">
        <v>220</v>
      </c>
      <c r="D42" s="160"/>
      <c r="E42" s="160"/>
      <c r="F42" s="160"/>
      <c r="G42" s="160"/>
      <c r="H42" s="160"/>
      <c r="I42" s="160"/>
      <c r="J42" s="160"/>
      <c r="K42" s="160"/>
      <c r="L42" s="6"/>
    </row>
    <row r="43" spans="1:12" ht="15" x14ac:dyDescent="0.2">
      <c r="A43" s="1"/>
      <c r="B43" s="160"/>
      <c r="C43" s="160" t="s">
        <v>221</v>
      </c>
      <c r="D43" s="160"/>
      <c r="E43" s="160"/>
      <c r="F43" s="160"/>
      <c r="G43" s="160"/>
      <c r="H43" s="160"/>
      <c r="I43" s="160"/>
      <c r="J43" s="160"/>
      <c r="K43" s="160"/>
      <c r="L43" s="6"/>
    </row>
    <row r="44" spans="1:12" ht="15" x14ac:dyDescent="0.2">
      <c r="A44" s="1"/>
      <c r="B44" s="160"/>
      <c r="C44" s="160" t="s">
        <v>222</v>
      </c>
      <c r="D44" s="160"/>
      <c r="E44" s="160"/>
      <c r="F44" s="160"/>
      <c r="G44" s="160"/>
      <c r="H44" s="160"/>
      <c r="I44" s="160"/>
      <c r="J44" s="160"/>
      <c r="K44" s="160"/>
      <c r="L44" s="6"/>
    </row>
    <row r="45" spans="1:12" ht="15" x14ac:dyDescent="0.2">
      <c r="A45" s="1"/>
      <c r="B45" s="187" t="s">
        <v>219</v>
      </c>
      <c r="C45" s="160" t="s">
        <v>223</v>
      </c>
      <c r="D45" s="160"/>
      <c r="E45" s="160"/>
      <c r="F45" s="160"/>
      <c r="G45" s="160"/>
      <c r="H45" s="160"/>
      <c r="I45" s="160"/>
      <c r="J45" s="160"/>
      <c r="K45" s="160"/>
      <c r="L45" s="6"/>
    </row>
    <row r="46" spans="1:12" ht="15" x14ac:dyDescent="0.2">
      <c r="A46" s="1"/>
      <c r="B46" s="187" t="s">
        <v>219</v>
      </c>
      <c r="C46" s="160" t="s">
        <v>224</v>
      </c>
      <c r="D46" s="160"/>
      <c r="E46" s="160"/>
      <c r="F46" s="160"/>
      <c r="G46" s="160"/>
      <c r="H46" s="160"/>
      <c r="I46" s="160"/>
      <c r="J46" s="160"/>
      <c r="K46" s="160"/>
      <c r="L46" s="6"/>
    </row>
    <row r="47" spans="1:12" ht="15" x14ac:dyDescent="0.2">
      <c r="A47" s="1"/>
      <c r="B47" s="160"/>
      <c r="C47" s="160" t="s">
        <v>225</v>
      </c>
      <c r="D47" s="160"/>
      <c r="E47" s="160"/>
      <c r="F47" s="160"/>
      <c r="G47" s="160"/>
      <c r="H47" s="160"/>
      <c r="I47" s="160"/>
      <c r="J47" s="160"/>
      <c r="K47" s="160"/>
      <c r="L47" s="6"/>
    </row>
    <row r="48" spans="1:12" ht="15" x14ac:dyDescent="0.2">
      <c r="A48" s="1"/>
      <c r="B48" s="160"/>
      <c r="C48" s="160" t="s">
        <v>226</v>
      </c>
      <c r="D48" s="160"/>
      <c r="E48" s="160"/>
      <c r="F48" s="160"/>
      <c r="G48" s="160"/>
      <c r="H48" s="160"/>
      <c r="I48" s="160"/>
      <c r="J48" s="160"/>
      <c r="K48" s="160"/>
      <c r="L48" s="6"/>
    </row>
    <row r="49" spans="1:12" ht="15" x14ac:dyDescent="0.2">
      <c r="A49" s="2"/>
      <c r="B49" s="195"/>
      <c r="C49" s="195"/>
      <c r="D49" s="195"/>
      <c r="E49" s="195"/>
      <c r="F49" s="195"/>
      <c r="G49" s="195"/>
      <c r="H49" s="195"/>
      <c r="I49" s="195"/>
      <c r="J49" s="195"/>
      <c r="K49" s="195"/>
      <c r="L49" s="8"/>
    </row>
    <row r="50" spans="1:12" ht="6.75" customHeight="1" x14ac:dyDescent="0.2">
      <c r="A50" s="25"/>
      <c r="B50" s="196"/>
      <c r="C50" s="196"/>
      <c r="D50" s="196"/>
      <c r="E50" s="196"/>
      <c r="F50" s="196"/>
      <c r="G50" s="196"/>
      <c r="H50" s="196"/>
      <c r="I50" s="196"/>
      <c r="J50" s="196"/>
      <c r="K50" s="196"/>
      <c r="L50" s="5"/>
    </row>
    <row r="51" spans="1:12" ht="15" x14ac:dyDescent="0.2">
      <c r="A51" s="1"/>
      <c r="B51" s="190" t="s">
        <v>227</v>
      </c>
      <c r="C51" s="160"/>
      <c r="D51" s="160"/>
      <c r="E51" s="160"/>
      <c r="F51" s="160"/>
      <c r="G51" s="160"/>
      <c r="H51" s="160"/>
      <c r="I51" s="160"/>
      <c r="J51" s="160"/>
      <c r="K51" s="160"/>
      <c r="L51" s="6"/>
    </row>
    <row r="52" spans="1:12" ht="15.75" x14ac:dyDescent="0.25">
      <c r="A52" s="1"/>
      <c r="B52" s="160" t="s">
        <v>643</v>
      </c>
      <c r="C52" s="160"/>
      <c r="D52" s="160"/>
      <c r="E52" s="160"/>
      <c r="F52" s="160"/>
      <c r="G52" s="160"/>
      <c r="H52" s="160"/>
      <c r="I52" s="160"/>
      <c r="J52" s="160"/>
      <c r="K52" s="160"/>
      <c r="L52" s="6"/>
    </row>
    <row r="53" spans="1:12" ht="15" x14ac:dyDescent="0.2">
      <c r="A53" s="1"/>
      <c r="B53" s="187" t="s">
        <v>219</v>
      </c>
      <c r="C53" s="160" t="s">
        <v>228</v>
      </c>
      <c r="D53" s="160"/>
      <c r="E53" s="160"/>
      <c r="F53" s="160"/>
      <c r="G53" s="160"/>
      <c r="H53" s="160"/>
      <c r="I53" s="160"/>
      <c r="J53" s="160"/>
      <c r="K53" s="160"/>
      <c r="L53" s="6"/>
    </row>
    <row r="54" spans="1:12" ht="15.75" x14ac:dyDescent="0.25">
      <c r="A54" s="1"/>
      <c r="B54" s="160"/>
      <c r="C54" s="160" t="s">
        <v>854</v>
      </c>
      <c r="D54" s="160"/>
      <c r="E54" s="160"/>
      <c r="F54" s="160"/>
      <c r="G54" s="160"/>
      <c r="H54" s="160"/>
      <c r="I54" s="160"/>
      <c r="J54" s="160"/>
      <c r="K54" s="160"/>
      <c r="L54" s="6"/>
    </row>
    <row r="55" spans="1:12" ht="15" x14ac:dyDescent="0.2">
      <c r="A55" s="1"/>
      <c r="B55" s="160"/>
      <c r="C55" s="160" t="s">
        <v>648</v>
      </c>
      <c r="D55" s="160"/>
      <c r="E55" s="160"/>
      <c r="F55" s="160"/>
      <c r="G55" s="160"/>
      <c r="H55" s="160"/>
      <c r="I55" s="160"/>
      <c r="J55" s="160"/>
      <c r="K55" s="160"/>
      <c r="L55" s="6"/>
    </row>
    <row r="56" spans="1:12" ht="15.75" x14ac:dyDescent="0.25">
      <c r="A56" s="1"/>
      <c r="B56" s="187" t="s">
        <v>219</v>
      </c>
      <c r="C56" s="160" t="s">
        <v>229</v>
      </c>
      <c r="D56" s="160"/>
      <c r="E56" s="160"/>
      <c r="F56" s="160"/>
      <c r="G56" s="160"/>
      <c r="H56" s="160"/>
      <c r="I56" s="160"/>
      <c r="J56" s="160"/>
      <c r="K56" s="160"/>
      <c r="L56" s="6"/>
    </row>
    <row r="57" spans="1:12" ht="15" x14ac:dyDescent="0.2">
      <c r="A57" s="1"/>
      <c r="B57" s="160"/>
      <c r="C57" s="160" t="s">
        <v>230</v>
      </c>
      <c r="D57" s="160"/>
      <c r="E57" s="160"/>
      <c r="F57" s="160"/>
      <c r="G57" s="160"/>
      <c r="H57" s="160"/>
      <c r="I57" s="160"/>
      <c r="J57" s="160"/>
      <c r="K57" s="160"/>
      <c r="L57" s="6"/>
    </row>
    <row r="58" spans="1:12" ht="15" x14ac:dyDescent="0.2">
      <c r="A58" s="1"/>
      <c r="B58" s="187" t="s">
        <v>219</v>
      </c>
      <c r="C58" s="160" t="s">
        <v>231</v>
      </c>
      <c r="D58" s="160"/>
      <c r="E58" s="160"/>
      <c r="F58" s="160"/>
      <c r="G58" s="160"/>
      <c r="H58" s="160"/>
      <c r="I58" s="160"/>
      <c r="J58" s="160"/>
      <c r="K58" s="160"/>
      <c r="L58" s="6"/>
    </row>
    <row r="59" spans="1:12" ht="15" x14ac:dyDescent="0.2">
      <c r="A59" s="1"/>
      <c r="B59" s="160"/>
      <c r="C59" s="160" t="s">
        <v>232</v>
      </c>
      <c r="D59" s="160"/>
      <c r="E59" s="160"/>
      <c r="F59" s="160"/>
      <c r="G59" s="160"/>
      <c r="H59" s="160"/>
      <c r="I59" s="160"/>
      <c r="J59" s="160"/>
      <c r="K59" s="160"/>
      <c r="L59" s="6"/>
    </row>
    <row r="60" spans="1:12" ht="10.5" customHeight="1" x14ac:dyDescent="0.2">
      <c r="A60" s="1"/>
      <c r="B60" s="160"/>
      <c r="C60" s="160"/>
      <c r="D60" s="160"/>
      <c r="E60" s="160"/>
      <c r="F60" s="160"/>
      <c r="G60" s="160"/>
      <c r="H60" s="160"/>
      <c r="I60" s="160"/>
      <c r="J60" s="160"/>
      <c r="K60" s="160"/>
      <c r="L60" s="6"/>
    </row>
    <row r="61" spans="1:12" ht="15.75" x14ac:dyDescent="0.25">
      <c r="A61" s="1"/>
      <c r="B61" s="160" t="s">
        <v>644</v>
      </c>
      <c r="C61" s="160"/>
      <c r="D61" s="160"/>
      <c r="E61" s="160"/>
      <c r="F61" s="160"/>
      <c r="G61" s="160"/>
      <c r="H61" s="160"/>
      <c r="I61" s="160"/>
      <c r="J61" s="160"/>
      <c r="K61" s="160"/>
      <c r="L61" s="6"/>
    </row>
    <row r="62" spans="1:12" ht="15.75" x14ac:dyDescent="0.25">
      <c r="A62" s="1"/>
      <c r="B62" s="187" t="s">
        <v>219</v>
      </c>
      <c r="C62" s="160" t="s">
        <v>233</v>
      </c>
      <c r="D62" s="160"/>
      <c r="E62" s="160"/>
      <c r="F62" s="160"/>
      <c r="G62" s="160"/>
      <c r="H62" s="160"/>
      <c r="I62" s="160"/>
      <c r="J62" s="160"/>
      <c r="K62" s="160"/>
      <c r="L62" s="6"/>
    </row>
    <row r="63" spans="1:12" ht="15" x14ac:dyDescent="0.2">
      <c r="A63" s="1"/>
      <c r="B63" s="160"/>
      <c r="C63" s="160" t="s">
        <v>234</v>
      </c>
      <c r="D63" s="160"/>
      <c r="E63" s="160"/>
      <c r="F63" s="160"/>
      <c r="G63" s="160"/>
      <c r="H63" s="160"/>
      <c r="I63" s="160"/>
      <c r="J63" s="160"/>
      <c r="K63" s="160"/>
      <c r="L63" s="6"/>
    </row>
    <row r="64" spans="1:12" ht="15" x14ac:dyDescent="0.2">
      <c r="A64" s="1"/>
      <c r="B64" s="160"/>
      <c r="C64" s="160" t="s">
        <v>235</v>
      </c>
      <c r="D64" s="160"/>
      <c r="E64" s="160"/>
      <c r="F64" s="160"/>
      <c r="G64" s="160"/>
      <c r="H64" s="160"/>
      <c r="I64" s="160"/>
      <c r="J64" s="160"/>
      <c r="K64" s="160"/>
      <c r="L64" s="6"/>
    </row>
    <row r="65" spans="1:12" ht="15" x14ac:dyDescent="0.2">
      <c r="A65" s="1"/>
      <c r="B65" s="160"/>
      <c r="C65" s="160" t="s">
        <v>769</v>
      </c>
      <c r="D65" s="160"/>
      <c r="E65" s="160"/>
      <c r="F65" s="160"/>
      <c r="G65" s="160"/>
      <c r="H65" s="160"/>
      <c r="I65" s="160"/>
      <c r="J65" s="160"/>
      <c r="K65" s="160"/>
      <c r="L65" s="6"/>
    </row>
    <row r="66" spans="1:12" ht="7.5" customHeight="1" x14ac:dyDescent="0.2">
      <c r="A66" s="1"/>
      <c r="B66" s="160"/>
      <c r="C66" s="160"/>
      <c r="D66" s="160"/>
      <c r="E66" s="160"/>
      <c r="F66" s="160"/>
      <c r="G66" s="160"/>
      <c r="H66" s="160"/>
      <c r="I66" s="160"/>
      <c r="J66" s="160"/>
      <c r="K66" s="160"/>
      <c r="L66" s="6"/>
    </row>
    <row r="67" spans="1:12" ht="15.75" x14ac:dyDescent="0.25">
      <c r="A67" s="1"/>
      <c r="B67" s="48" t="s">
        <v>572</v>
      </c>
      <c r="C67" s="160"/>
      <c r="D67" s="160"/>
      <c r="E67" s="160"/>
      <c r="F67" s="160"/>
      <c r="G67" s="160"/>
      <c r="H67" s="160"/>
      <c r="I67" s="160"/>
      <c r="J67" s="160"/>
      <c r="K67" s="160"/>
      <c r="L67" s="6"/>
    </row>
    <row r="68" spans="1:12" ht="15.75" x14ac:dyDescent="0.25">
      <c r="A68" s="1"/>
      <c r="B68" s="48" t="s">
        <v>236</v>
      </c>
      <c r="C68" s="160"/>
      <c r="D68" s="160"/>
      <c r="E68" s="160"/>
      <c r="F68" s="160"/>
      <c r="G68" s="160"/>
      <c r="H68" s="160"/>
      <c r="I68" s="160"/>
      <c r="J68" s="160"/>
      <c r="K68" s="160"/>
      <c r="L68" s="6"/>
    </row>
    <row r="69" spans="1:12" ht="7.5" customHeight="1" x14ac:dyDescent="0.2">
      <c r="A69" s="1"/>
      <c r="B69" s="160"/>
      <c r="C69" s="160"/>
      <c r="D69" s="160"/>
      <c r="E69" s="160"/>
      <c r="F69" s="160"/>
      <c r="G69" s="160"/>
      <c r="H69" s="160"/>
      <c r="I69" s="160"/>
      <c r="J69" s="160"/>
      <c r="K69" s="160"/>
      <c r="L69" s="6"/>
    </row>
    <row r="70" spans="1:12" ht="15" x14ac:dyDescent="0.2">
      <c r="A70" s="1"/>
      <c r="B70" s="160" t="s">
        <v>237</v>
      </c>
      <c r="C70" s="160"/>
      <c r="D70" s="160"/>
      <c r="E70" s="160"/>
      <c r="F70" s="160"/>
      <c r="G70" s="160"/>
      <c r="H70" s="160"/>
      <c r="I70" s="160"/>
      <c r="J70" s="160"/>
      <c r="K70" s="160"/>
      <c r="L70" s="6"/>
    </row>
    <row r="71" spans="1:12" ht="15" x14ac:dyDescent="0.2">
      <c r="A71" s="1"/>
      <c r="B71" s="160" t="s">
        <v>238</v>
      </c>
      <c r="C71" s="160"/>
      <c r="D71" s="160"/>
      <c r="E71" s="160"/>
      <c r="F71" s="160"/>
      <c r="G71" s="160"/>
      <c r="H71" s="160"/>
      <c r="I71" s="160"/>
      <c r="J71" s="160"/>
      <c r="K71" s="160"/>
      <c r="L71" s="6"/>
    </row>
    <row r="72" spans="1:12" ht="15" x14ac:dyDescent="0.2">
      <c r="A72" s="1"/>
      <c r="B72" s="160" t="s">
        <v>239</v>
      </c>
      <c r="C72" s="160"/>
      <c r="D72" s="160"/>
      <c r="E72" s="160"/>
      <c r="F72" s="160"/>
      <c r="G72" s="160"/>
      <c r="H72" s="160"/>
      <c r="I72" s="160"/>
      <c r="J72" s="160"/>
      <c r="K72" s="160"/>
      <c r="L72" s="6"/>
    </row>
    <row r="73" spans="1:12" ht="15" x14ac:dyDescent="0.2">
      <c r="A73" s="1"/>
      <c r="B73" s="160" t="s">
        <v>240</v>
      </c>
      <c r="C73" s="160"/>
      <c r="D73" s="160"/>
      <c r="E73" s="160"/>
      <c r="F73" s="160"/>
      <c r="G73" s="160"/>
      <c r="H73" s="160"/>
      <c r="I73" s="160"/>
      <c r="J73" s="160"/>
      <c r="K73" s="160"/>
      <c r="L73" s="6"/>
    </row>
    <row r="74" spans="1:12" ht="15" x14ac:dyDescent="0.2">
      <c r="A74" s="1"/>
      <c r="B74" s="160" t="s">
        <v>241</v>
      </c>
      <c r="C74" s="160"/>
      <c r="D74" s="160"/>
      <c r="E74" s="160"/>
      <c r="F74" s="160"/>
      <c r="G74" s="160"/>
      <c r="H74" s="160"/>
      <c r="I74" s="160"/>
      <c r="J74" s="160"/>
      <c r="K74" s="160"/>
      <c r="L74" s="6"/>
    </row>
    <row r="75" spans="1:12" ht="15" x14ac:dyDescent="0.2">
      <c r="A75" s="1"/>
      <c r="B75" s="160" t="s">
        <v>242</v>
      </c>
      <c r="C75" s="160"/>
      <c r="D75" s="160"/>
      <c r="E75" s="160"/>
      <c r="F75" s="160"/>
      <c r="G75" s="160"/>
      <c r="H75" s="160"/>
      <c r="I75" s="160"/>
      <c r="J75" s="160"/>
      <c r="K75" s="160"/>
      <c r="L75" s="6"/>
    </row>
    <row r="76" spans="1:12" ht="15" x14ac:dyDescent="0.2">
      <c r="A76" s="1"/>
      <c r="B76" s="160" t="s">
        <v>243</v>
      </c>
      <c r="C76" s="160"/>
      <c r="D76" s="160"/>
      <c r="E76" s="160"/>
      <c r="F76" s="160"/>
      <c r="G76" s="160"/>
      <c r="H76" s="160"/>
      <c r="I76" s="160"/>
      <c r="J76" s="160"/>
      <c r="K76" s="160"/>
      <c r="L76" s="6"/>
    </row>
    <row r="77" spans="1:12" ht="6.75" customHeight="1" x14ac:dyDescent="0.2">
      <c r="A77" s="1"/>
      <c r="B77" s="160"/>
      <c r="C77" s="160"/>
      <c r="D77" s="160"/>
      <c r="E77" s="160"/>
      <c r="F77" s="160"/>
      <c r="G77" s="160"/>
      <c r="H77" s="160"/>
      <c r="I77" s="160"/>
      <c r="J77" s="160"/>
      <c r="K77" s="160"/>
      <c r="L77" s="6"/>
    </row>
    <row r="78" spans="1:12" ht="15" x14ac:dyDescent="0.2">
      <c r="A78" s="1"/>
      <c r="B78" s="190" t="s">
        <v>244</v>
      </c>
      <c r="C78" s="160"/>
      <c r="D78" s="160"/>
      <c r="E78" s="160"/>
      <c r="F78" s="160"/>
      <c r="G78" s="160"/>
      <c r="H78" s="160"/>
      <c r="I78" s="160"/>
      <c r="J78" s="160"/>
      <c r="K78" s="160"/>
      <c r="L78" s="6"/>
    </row>
    <row r="79" spans="1:12" ht="15" x14ac:dyDescent="0.2">
      <c r="A79" s="1"/>
      <c r="B79" s="160" t="s">
        <v>245</v>
      </c>
      <c r="C79" s="160"/>
      <c r="D79" s="160"/>
      <c r="E79" s="160"/>
      <c r="F79" s="160"/>
      <c r="G79" s="160"/>
      <c r="H79" s="160"/>
      <c r="I79" s="160"/>
      <c r="J79" s="160"/>
      <c r="K79" s="160"/>
      <c r="L79" s="6"/>
    </row>
    <row r="80" spans="1:12" ht="15" x14ac:dyDescent="0.2">
      <c r="A80" s="1"/>
      <c r="B80" s="160" t="s">
        <v>246</v>
      </c>
      <c r="C80" s="160"/>
      <c r="D80" s="160"/>
      <c r="E80" s="160"/>
      <c r="F80" s="160"/>
      <c r="G80" s="160"/>
      <c r="H80" s="160"/>
      <c r="I80" s="160"/>
      <c r="J80" s="160"/>
      <c r="K80" s="160"/>
      <c r="L80" s="6"/>
    </row>
    <row r="81" spans="1:12" ht="15" x14ac:dyDescent="0.2">
      <c r="A81" s="1"/>
      <c r="B81" s="160" t="s">
        <v>247</v>
      </c>
      <c r="C81" s="160"/>
      <c r="D81" s="160"/>
      <c r="E81" s="160"/>
      <c r="F81" s="160"/>
      <c r="G81" s="160"/>
      <c r="H81" s="160"/>
      <c r="I81" s="160"/>
      <c r="J81" s="160"/>
      <c r="K81" s="160"/>
      <c r="L81" s="6"/>
    </row>
    <row r="82" spans="1:12" ht="15" x14ac:dyDescent="0.2">
      <c r="A82" s="1"/>
      <c r="B82" s="160" t="s">
        <v>768</v>
      </c>
      <c r="C82" s="160"/>
      <c r="D82" s="160"/>
      <c r="E82" s="160"/>
      <c r="F82" s="160"/>
      <c r="G82" s="160"/>
      <c r="H82" s="160"/>
      <c r="I82" s="160"/>
      <c r="J82" s="160"/>
      <c r="K82" s="160"/>
      <c r="L82" s="6"/>
    </row>
    <row r="83" spans="1:12" ht="9" customHeight="1" x14ac:dyDescent="0.2">
      <c r="A83" s="1"/>
      <c r="B83" s="160"/>
      <c r="C83" s="160"/>
      <c r="D83" s="160"/>
      <c r="E83" s="160"/>
      <c r="F83" s="160"/>
      <c r="G83" s="160"/>
      <c r="H83" s="160"/>
      <c r="I83" s="160"/>
      <c r="J83" s="160"/>
      <c r="K83" s="160"/>
      <c r="L83" s="6"/>
    </row>
    <row r="84" spans="1:12" ht="15" x14ac:dyDescent="0.2">
      <c r="A84" s="1"/>
      <c r="B84" s="160" t="s">
        <v>573</v>
      </c>
      <c r="C84" s="160"/>
      <c r="D84" s="160"/>
      <c r="E84" s="160"/>
      <c r="F84" s="160"/>
      <c r="G84" s="160"/>
      <c r="H84" s="160"/>
      <c r="I84" s="160"/>
      <c r="J84" s="160"/>
      <c r="K84" s="160"/>
      <c r="L84" s="6"/>
    </row>
    <row r="85" spans="1:12" ht="15" x14ac:dyDescent="0.2">
      <c r="A85" s="1"/>
      <c r="B85" s="160" t="s">
        <v>248</v>
      </c>
      <c r="C85" s="160"/>
      <c r="D85" s="160"/>
      <c r="E85" s="160"/>
      <c r="F85" s="160"/>
      <c r="G85" s="160"/>
      <c r="H85" s="160"/>
      <c r="I85" s="160"/>
      <c r="J85" s="160"/>
      <c r="K85" s="160"/>
      <c r="L85" s="6"/>
    </row>
    <row r="86" spans="1:12" ht="15" x14ac:dyDescent="0.2">
      <c r="A86" s="1"/>
      <c r="B86" s="160" t="s">
        <v>249</v>
      </c>
      <c r="C86" s="160"/>
      <c r="D86" s="160"/>
      <c r="E86" s="160"/>
      <c r="F86" s="160"/>
      <c r="G86" s="160"/>
      <c r="H86" s="160"/>
      <c r="I86" s="160"/>
      <c r="J86" s="160"/>
      <c r="K86" s="160"/>
      <c r="L86" s="6"/>
    </row>
    <row r="87" spans="1:12" ht="9.75" customHeight="1" x14ac:dyDescent="0.2">
      <c r="A87" s="1"/>
      <c r="B87" s="160"/>
      <c r="C87" s="160"/>
      <c r="D87" s="160"/>
      <c r="E87" s="160"/>
      <c r="F87" s="160"/>
      <c r="G87" s="160"/>
      <c r="H87" s="160"/>
      <c r="I87" s="160"/>
      <c r="J87" s="160"/>
      <c r="K87" s="160"/>
      <c r="L87" s="6"/>
    </row>
    <row r="88" spans="1:12" ht="15" x14ac:dyDescent="0.2">
      <c r="A88" s="1"/>
      <c r="B88" s="160" t="s">
        <v>770</v>
      </c>
      <c r="C88" s="160"/>
      <c r="D88" s="160"/>
      <c r="E88" s="160"/>
      <c r="F88" s="160"/>
      <c r="G88" s="160"/>
      <c r="H88" s="160"/>
      <c r="I88" s="160"/>
      <c r="J88" s="160"/>
      <c r="K88" s="160"/>
      <c r="L88" s="6"/>
    </row>
    <row r="89" spans="1:12" ht="15" x14ac:dyDescent="0.2">
      <c r="A89" s="1"/>
      <c r="B89" s="188" t="s">
        <v>250</v>
      </c>
      <c r="C89" s="160" t="s">
        <v>574</v>
      </c>
      <c r="D89" s="160"/>
      <c r="E89" s="160"/>
      <c r="F89" s="160"/>
      <c r="G89" s="160"/>
      <c r="H89" s="160"/>
      <c r="I89" s="160"/>
      <c r="J89" s="160"/>
      <c r="K89" s="160"/>
      <c r="L89" s="6"/>
    </row>
    <row r="90" spans="1:12" ht="15" x14ac:dyDescent="0.2">
      <c r="A90" s="1"/>
      <c r="B90" s="160"/>
      <c r="C90" s="160" t="s">
        <v>251</v>
      </c>
      <c r="D90" s="160"/>
      <c r="E90" s="160"/>
      <c r="F90" s="160"/>
      <c r="G90" s="160"/>
      <c r="H90" s="160"/>
      <c r="I90" s="160"/>
      <c r="J90" s="160"/>
      <c r="K90" s="160"/>
      <c r="L90" s="6"/>
    </row>
    <row r="91" spans="1:12" ht="15" x14ac:dyDescent="0.2">
      <c r="A91" s="1"/>
      <c r="B91" s="160"/>
      <c r="C91" s="160" t="s">
        <v>252</v>
      </c>
      <c r="D91" s="160"/>
      <c r="E91" s="160"/>
      <c r="F91" s="160"/>
      <c r="G91" s="160"/>
      <c r="H91" s="160"/>
      <c r="I91" s="160"/>
      <c r="J91" s="160"/>
      <c r="K91" s="160"/>
      <c r="L91" s="6"/>
    </row>
    <row r="92" spans="1:12" ht="15" x14ac:dyDescent="0.2">
      <c r="A92" s="1"/>
      <c r="B92" s="160"/>
      <c r="C92" s="160" t="s">
        <v>771</v>
      </c>
      <c r="D92" s="160"/>
      <c r="E92" s="160"/>
      <c r="F92" s="160"/>
      <c r="G92" s="160"/>
      <c r="H92" s="160"/>
      <c r="I92" s="160"/>
      <c r="J92" s="160"/>
      <c r="K92" s="160"/>
      <c r="L92" s="6"/>
    </row>
    <row r="93" spans="1:12" ht="15" x14ac:dyDescent="0.2">
      <c r="A93" s="1"/>
      <c r="B93" s="160"/>
      <c r="C93" s="160" t="s">
        <v>253</v>
      </c>
      <c r="D93" s="160"/>
      <c r="E93" s="160"/>
      <c r="F93" s="160"/>
      <c r="G93" s="160"/>
      <c r="H93" s="160"/>
      <c r="I93" s="160"/>
      <c r="J93" s="160"/>
      <c r="K93" s="160"/>
      <c r="L93" s="6"/>
    </row>
    <row r="94" spans="1:12" ht="8.25" customHeight="1" x14ac:dyDescent="0.2">
      <c r="A94" s="1"/>
      <c r="B94" s="160"/>
      <c r="C94" s="160"/>
      <c r="D94" s="160"/>
      <c r="E94" s="160"/>
      <c r="F94" s="160"/>
      <c r="G94" s="160"/>
      <c r="H94" s="160"/>
      <c r="I94" s="160"/>
      <c r="J94" s="160"/>
      <c r="K94" s="160"/>
      <c r="L94" s="6"/>
    </row>
    <row r="95" spans="1:12" ht="15" x14ac:dyDescent="0.2">
      <c r="A95" s="1"/>
      <c r="B95" s="188" t="s">
        <v>254</v>
      </c>
      <c r="C95" s="160" t="s">
        <v>649</v>
      </c>
      <c r="D95" s="160"/>
      <c r="E95" s="160"/>
      <c r="F95" s="160"/>
      <c r="G95" s="160"/>
      <c r="H95" s="160"/>
      <c r="I95" s="160"/>
      <c r="J95" s="160"/>
      <c r="K95" s="160"/>
      <c r="L95" s="6"/>
    </row>
    <row r="96" spans="1:12" ht="15" x14ac:dyDescent="0.2">
      <c r="A96" s="1"/>
      <c r="B96" s="160"/>
      <c r="C96" s="160" t="s">
        <v>255</v>
      </c>
      <c r="D96" s="160"/>
      <c r="E96" s="160"/>
      <c r="F96" s="160"/>
      <c r="G96" s="160"/>
      <c r="H96" s="160"/>
      <c r="I96" s="160"/>
      <c r="J96" s="160"/>
      <c r="K96" s="160"/>
      <c r="L96" s="6"/>
    </row>
    <row r="97" spans="1:12" ht="15" x14ac:dyDescent="0.2">
      <c r="A97" s="1"/>
      <c r="B97" s="160"/>
      <c r="C97" s="160" t="s">
        <v>575</v>
      </c>
      <c r="D97" s="160"/>
      <c r="E97" s="160"/>
      <c r="F97" s="160"/>
      <c r="G97" s="160"/>
      <c r="H97" s="160"/>
      <c r="I97" s="160"/>
      <c r="J97" s="160"/>
      <c r="K97" s="160"/>
      <c r="L97" s="6"/>
    </row>
    <row r="98" spans="1:12" ht="15" x14ac:dyDescent="0.2">
      <c r="A98" s="1"/>
      <c r="B98" s="160"/>
      <c r="C98" s="160" t="s">
        <v>772</v>
      </c>
      <c r="D98" s="160"/>
      <c r="E98" s="160"/>
      <c r="F98" s="160"/>
      <c r="G98" s="160"/>
      <c r="H98" s="160"/>
      <c r="I98" s="160"/>
      <c r="J98" s="160"/>
      <c r="K98" s="160"/>
      <c r="L98" s="6"/>
    </row>
    <row r="99" spans="1:12" ht="15" x14ac:dyDescent="0.2">
      <c r="A99" s="1"/>
      <c r="B99" s="160"/>
      <c r="C99" s="160" t="s">
        <v>766</v>
      </c>
      <c r="D99" s="160"/>
      <c r="E99" s="160"/>
      <c r="F99" s="160"/>
      <c r="G99" s="160"/>
      <c r="H99" s="160"/>
      <c r="I99" s="160"/>
      <c r="J99" s="160"/>
      <c r="K99" s="160"/>
      <c r="L99" s="6"/>
    </row>
    <row r="100" spans="1:12" ht="15" x14ac:dyDescent="0.2">
      <c r="A100" s="1"/>
      <c r="B100" s="160"/>
      <c r="C100" s="160" t="s">
        <v>773</v>
      </c>
      <c r="D100" s="160"/>
      <c r="E100" s="160"/>
      <c r="F100" s="160"/>
      <c r="G100" s="160"/>
      <c r="H100" s="160"/>
      <c r="I100" s="160"/>
      <c r="J100" s="160"/>
      <c r="K100" s="160"/>
      <c r="L100" s="6"/>
    </row>
    <row r="101" spans="1:12" ht="15" x14ac:dyDescent="0.2">
      <c r="A101" s="1"/>
      <c r="B101" s="160"/>
      <c r="C101" s="160" t="s">
        <v>576</v>
      </c>
      <c r="D101" s="160"/>
      <c r="E101" s="160"/>
      <c r="F101" s="160"/>
      <c r="G101" s="160"/>
      <c r="H101" s="160"/>
      <c r="I101" s="160"/>
      <c r="J101" s="160"/>
      <c r="K101" s="160"/>
      <c r="L101" s="6"/>
    </row>
    <row r="102" spans="1:12" ht="15" x14ac:dyDescent="0.2">
      <c r="A102" s="1"/>
      <c r="B102" s="160"/>
      <c r="C102" s="160" t="s">
        <v>577</v>
      </c>
      <c r="D102" s="160"/>
      <c r="E102" s="160"/>
      <c r="F102" s="160"/>
      <c r="G102" s="160"/>
      <c r="H102" s="160"/>
      <c r="I102" s="160"/>
      <c r="J102" s="160"/>
      <c r="K102" s="160"/>
      <c r="L102" s="6"/>
    </row>
    <row r="103" spans="1:12" ht="15" x14ac:dyDescent="0.2">
      <c r="A103" s="2"/>
      <c r="B103" s="195"/>
      <c r="C103" s="195"/>
      <c r="D103" s="195"/>
      <c r="E103" s="195"/>
      <c r="F103" s="195"/>
      <c r="G103" s="195"/>
      <c r="H103" s="195"/>
      <c r="I103" s="195"/>
      <c r="J103" s="195"/>
      <c r="K103" s="195"/>
      <c r="L103" s="8"/>
    </row>
    <row r="104" spans="1:12" ht="15" x14ac:dyDescent="0.2">
      <c r="A104" s="25"/>
      <c r="B104" s="196"/>
      <c r="C104" s="196"/>
      <c r="D104" s="196"/>
      <c r="E104" s="196"/>
      <c r="F104" s="196"/>
      <c r="G104" s="196"/>
      <c r="H104" s="196"/>
      <c r="I104" s="196"/>
      <c r="J104" s="196"/>
      <c r="K104" s="196"/>
      <c r="L104" s="5"/>
    </row>
    <row r="105" spans="1:12" ht="15" x14ac:dyDescent="0.2">
      <c r="A105" s="1"/>
      <c r="B105" s="188" t="s">
        <v>256</v>
      </c>
      <c r="C105" s="160" t="s">
        <v>257</v>
      </c>
      <c r="D105" s="160"/>
      <c r="E105" s="160"/>
      <c r="F105" s="160"/>
      <c r="G105" s="160"/>
      <c r="H105" s="160"/>
      <c r="I105" s="160"/>
      <c r="J105" s="160"/>
      <c r="K105" s="160"/>
      <c r="L105" s="6"/>
    </row>
    <row r="106" spans="1:12" ht="15" x14ac:dyDescent="0.2">
      <c r="A106" s="1"/>
      <c r="B106" s="160"/>
      <c r="C106" s="160" t="s">
        <v>774</v>
      </c>
      <c r="D106" s="160"/>
      <c r="E106" s="160"/>
      <c r="F106" s="160"/>
      <c r="G106" s="160"/>
      <c r="H106" s="160"/>
      <c r="I106" s="160"/>
      <c r="J106" s="160"/>
      <c r="K106" s="160"/>
      <c r="L106" s="6"/>
    </row>
    <row r="107" spans="1:12" ht="15" x14ac:dyDescent="0.2">
      <c r="A107" s="1"/>
      <c r="B107" s="160"/>
      <c r="C107" s="160" t="s">
        <v>258</v>
      </c>
      <c r="D107" s="160"/>
      <c r="E107" s="160"/>
      <c r="F107" s="160"/>
      <c r="G107" s="160"/>
      <c r="H107" s="160"/>
      <c r="I107" s="160"/>
      <c r="J107" s="160"/>
      <c r="K107" s="160"/>
      <c r="L107" s="6"/>
    </row>
    <row r="108" spans="1:12" ht="15" x14ac:dyDescent="0.2">
      <c r="A108" s="1"/>
      <c r="B108" s="160"/>
      <c r="C108" s="160"/>
      <c r="D108" s="160"/>
      <c r="E108" s="160"/>
      <c r="F108" s="160"/>
      <c r="G108" s="160"/>
      <c r="H108" s="160"/>
      <c r="I108" s="160"/>
      <c r="J108" s="160"/>
      <c r="K108" s="160"/>
      <c r="L108" s="6"/>
    </row>
    <row r="109" spans="1:12" ht="15" x14ac:dyDescent="0.2">
      <c r="A109" s="1"/>
      <c r="B109" s="160"/>
      <c r="C109" s="160" t="s">
        <v>259</v>
      </c>
      <c r="D109" s="160" t="s">
        <v>260</v>
      </c>
      <c r="E109" s="160"/>
      <c r="F109" s="160"/>
      <c r="G109" s="160"/>
      <c r="H109" s="160"/>
      <c r="I109" s="160"/>
      <c r="J109" s="160"/>
      <c r="K109" s="160"/>
      <c r="L109" s="6"/>
    </row>
    <row r="110" spans="1:12" ht="15" x14ac:dyDescent="0.2">
      <c r="A110" s="1"/>
      <c r="B110" s="160"/>
      <c r="C110" s="160"/>
      <c r="D110" s="160" t="s">
        <v>261</v>
      </c>
      <c r="E110" s="160"/>
      <c r="F110" s="160"/>
      <c r="G110" s="160"/>
      <c r="H110" s="160"/>
      <c r="I110" s="160"/>
      <c r="J110" s="160"/>
      <c r="K110" s="160"/>
      <c r="L110" s="6"/>
    </row>
    <row r="111" spans="1:12" ht="15" x14ac:dyDescent="0.2">
      <c r="A111" s="1"/>
      <c r="B111" s="160"/>
      <c r="C111" s="160"/>
      <c r="D111" s="160" t="s">
        <v>262</v>
      </c>
      <c r="E111" s="160"/>
      <c r="F111" s="160"/>
      <c r="G111" s="160"/>
      <c r="H111" s="160"/>
      <c r="I111" s="160"/>
      <c r="J111" s="160"/>
      <c r="K111" s="160"/>
      <c r="L111" s="6"/>
    </row>
    <row r="112" spans="1:12" ht="15" x14ac:dyDescent="0.2">
      <c r="A112" s="1"/>
      <c r="B112" s="160"/>
      <c r="C112" s="160"/>
      <c r="D112" s="160" t="s">
        <v>263</v>
      </c>
      <c r="E112" s="160"/>
      <c r="F112" s="160"/>
      <c r="G112" s="160"/>
      <c r="H112" s="160"/>
      <c r="I112" s="160"/>
      <c r="J112" s="160"/>
      <c r="K112" s="160"/>
      <c r="L112" s="6"/>
    </row>
    <row r="113" spans="1:12" ht="15" x14ac:dyDescent="0.2">
      <c r="A113" s="1"/>
      <c r="B113" s="160"/>
      <c r="C113" s="160"/>
      <c r="D113" s="160" t="s">
        <v>264</v>
      </c>
      <c r="E113" s="160"/>
      <c r="F113" s="160"/>
      <c r="G113" s="160"/>
      <c r="H113" s="160"/>
      <c r="I113" s="160"/>
      <c r="J113" s="160"/>
      <c r="K113" s="160"/>
      <c r="L113" s="6"/>
    </row>
    <row r="114" spans="1:12" ht="15" x14ac:dyDescent="0.2">
      <c r="A114" s="1"/>
      <c r="B114" s="160"/>
      <c r="C114" s="160"/>
      <c r="D114" s="160" t="s">
        <v>775</v>
      </c>
      <c r="E114" s="160"/>
      <c r="F114" s="160"/>
      <c r="G114" s="160"/>
      <c r="H114" s="160"/>
      <c r="I114" s="160"/>
      <c r="J114" s="160"/>
      <c r="K114" s="160"/>
      <c r="L114" s="6"/>
    </row>
    <row r="115" spans="1:12" ht="15" x14ac:dyDescent="0.2">
      <c r="A115" s="1"/>
      <c r="B115" s="160"/>
      <c r="C115" s="160"/>
      <c r="D115" s="160" t="s">
        <v>645</v>
      </c>
      <c r="E115" s="160"/>
      <c r="F115" s="160"/>
      <c r="G115" s="160"/>
      <c r="H115" s="160"/>
      <c r="I115" s="160"/>
      <c r="J115" s="160"/>
      <c r="K115" s="160"/>
      <c r="L115" s="6"/>
    </row>
    <row r="116" spans="1:12" ht="15" x14ac:dyDescent="0.2">
      <c r="A116" s="1"/>
      <c r="B116" s="160"/>
      <c r="C116" s="160"/>
      <c r="D116" s="160"/>
      <c r="E116" s="160"/>
      <c r="F116" s="160"/>
      <c r="G116" s="160"/>
      <c r="H116" s="160"/>
      <c r="I116" s="160"/>
      <c r="J116" s="160"/>
      <c r="K116" s="160"/>
      <c r="L116" s="6"/>
    </row>
    <row r="117" spans="1:12" ht="15" x14ac:dyDescent="0.2">
      <c r="A117" s="1"/>
      <c r="B117" s="160"/>
      <c r="C117" s="160" t="s">
        <v>265</v>
      </c>
      <c r="D117" s="160" t="s">
        <v>266</v>
      </c>
      <c r="E117" s="160"/>
      <c r="F117" s="160"/>
      <c r="G117" s="160"/>
      <c r="H117" s="160"/>
      <c r="I117" s="160"/>
      <c r="J117" s="160"/>
      <c r="K117" s="160"/>
      <c r="L117" s="6"/>
    </row>
    <row r="118" spans="1:12" ht="15" x14ac:dyDescent="0.2">
      <c r="A118" s="1"/>
      <c r="B118" s="160"/>
      <c r="C118" s="160"/>
      <c r="D118" s="160" t="s">
        <v>267</v>
      </c>
      <c r="E118" s="160"/>
      <c r="F118" s="160"/>
      <c r="G118" s="160"/>
      <c r="H118" s="160"/>
      <c r="I118" s="160"/>
      <c r="J118" s="160"/>
      <c r="K118" s="160"/>
      <c r="L118" s="6"/>
    </row>
    <row r="119" spans="1:12" ht="15" x14ac:dyDescent="0.2">
      <c r="A119" s="1"/>
      <c r="B119" s="160"/>
      <c r="C119" s="160"/>
      <c r="D119" s="160" t="s">
        <v>268</v>
      </c>
      <c r="E119" s="160"/>
      <c r="F119" s="160"/>
      <c r="G119" s="160"/>
      <c r="H119" s="160"/>
      <c r="I119" s="160"/>
      <c r="J119" s="160"/>
      <c r="K119" s="160"/>
      <c r="L119" s="6"/>
    </row>
    <row r="120" spans="1:12" ht="15" x14ac:dyDescent="0.2">
      <c r="A120" s="1"/>
      <c r="B120" s="160"/>
      <c r="C120" s="160"/>
      <c r="D120" s="160" t="s">
        <v>269</v>
      </c>
      <c r="E120" s="160"/>
      <c r="F120" s="160"/>
      <c r="G120" s="160"/>
      <c r="H120" s="160"/>
      <c r="I120" s="160"/>
      <c r="J120" s="160"/>
      <c r="K120" s="160"/>
      <c r="L120" s="6"/>
    </row>
    <row r="121" spans="1:12" ht="15" x14ac:dyDescent="0.2">
      <c r="A121" s="1"/>
      <c r="B121" s="160"/>
      <c r="C121" s="160"/>
      <c r="D121" s="160" t="s">
        <v>270</v>
      </c>
      <c r="E121" s="160"/>
      <c r="F121" s="160"/>
      <c r="G121" s="160"/>
      <c r="H121" s="160"/>
      <c r="I121" s="160"/>
      <c r="J121" s="160"/>
      <c r="K121" s="160"/>
      <c r="L121" s="6"/>
    </row>
    <row r="122" spans="1:12" ht="15" x14ac:dyDescent="0.2">
      <c r="A122" s="1"/>
      <c r="B122" s="160"/>
      <c r="C122" s="160"/>
      <c r="D122" s="160" t="s">
        <v>776</v>
      </c>
      <c r="E122" s="160"/>
      <c r="F122" s="160"/>
      <c r="G122" s="160"/>
      <c r="H122" s="160"/>
      <c r="I122" s="160"/>
      <c r="J122" s="160"/>
      <c r="K122" s="160"/>
      <c r="L122" s="6"/>
    </row>
    <row r="123" spans="1:12" ht="15" x14ac:dyDescent="0.2">
      <c r="A123" s="1"/>
      <c r="B123" s="160"/>
      <c r="C123" s="160"/>
      <c r="D123" s="160"/>
      <c r="E123" s="160"/>
      <c r="F123" s="160"/>
      <c r="G123" s="160"/>
      <c r="H123" s="160"/>
      <c r="I123" s="160"/>
      <c r="J123" s="160"/>
      <c r="K123" s="160"/>
      <c r="L123" s="6"/>
    </row>
    <row r="124" spans="1:12" ht="15" x14ac:dyDescent="0.2">
      <c r="A124" s="1"/>
      <c r="B124" s="160"/>
      <c r="C124" s="160"/>
      <c r="D124" s="160" t="s">
        <v>271</v>
      </c>
      <c r="E124" s="160"/>
      <c r="F124" s="160"/>
      <c r="G124" s="160"/>
      <c r="H124" s="160"/>
      <c r="I124" s="160"/>
      <c r="J124" s="160"/>
      <c r="K124" s="160"/>
      <c r="L124" s="6"/>
    </row>
    <row r="125" spans="1:12" ht="15" x14ac:dyDescent="0.2">
      <c r="A125" s="1"/>
      <c r="B125" s="160"/>
      <c r="C125" s="160"/>
      <c r="D125" s="160" t="s">
        <v>272</v>
      </c>
      <c r="E125" s="160"/>
      <c r="F125" s="160"/>
      <c r="G125" s="160"/>
      <c r="H125" s="160"/>
      <c r="I125" s="160"/>
      <c r="J125" s="160"/>
      <c r="K125" s="160"/>
      <c r="L125" s="6"/>
    </row>
    <row r="126" spans="1:12" ht="15" x14ac:dyDescent="0.2">
      <c r="A126" s="1"/>
      <c r="B126" s="160"/>
      <c r="C126" s="160"/>
      <c r="D126" s="160" t="s">
        <v>273</v>
      </c>
      <c r="E126" s="160"/>
      <c r="F126" s="160"/>
      <c r="G126" s="160"/>
      <c r="H126" s="160"/>
      <c r="I126" s="160"/>
      <c r="J126" s="160"/>
      <c r="K126" s="160"/>
      <c r="L126" s="6"/>
    </row>
    <row r="127" spans="1:12" ht="15" x14ac:dyDescent="0.2">
      <c r="A127" s="1"/>
      <c r="B127" s="160"/>
      <c r="C127" s="160"/>
      <c r="D127" s="160" t="s">
        <v>274</v>
      </c>
      <c r="E127" s="160"/>
      <c r="F127" s="160"/>
      <c r="G127" s="160"/>
      <c r="H127" s="160"/>
      <c r="I127" s="160"/>
      <c r="J127" s="160"/>
      <c r="K127" s="160"/>
      <c r="L127" s="6"/>
    </row>
    <row r="128" spans="1:12" ht="15" x14ac:dyDescent="0.2">
      <c r="A128" s="1"/>
      <c r="B128" s="160"/>
      <c r="C128" s="160"/>
      <c r="D128" s="160" t="s">
        <v>275</v>
      </c>
      <c r="E128" s="160"/>
      <c r="F128" s="160"/>
      <c r="G128" s="160"/>
      <c r="H128" s="160"/>
      <c r="I128" s="160"/>
      <c r="J128" s="160"/>
      <c r="K128" s="160"/>
      <c r="L128" s="6"/>
    </row>
    <row r="129" spans="1:12" ht="15" x14ac:dyDescent="0.2">
      <c r="A129" s="1"/>
      <c r="B129" s="160"/>
      <c r="C129" s="160"/>
      <c r="D129" s="160" t="s">
        <v>276</v>
      </c>
      <c r="E129" s="160"/>
      <c r="F129" s="160"/>
      <c r="G129" s="160"/>
      <c r="H129" s="160"/>
      <c r="I129" s="160"/>
      <c r="J129" s="160"/>
      <c r="K129" s="160"/>
      <c r="L129" s="6"/>
    </row>
    <row r="130" spans="1:12" ht="15" x14ac:dyDescent="0.2">
      <c r="A130" s="1"/>
      <c r="B130" s="160"/>
      <c r="C130" s="160"/>
      <c r="D130" s="160" t="s">
        <v>767</v>
      </c>
      <c r="E130" s="160"/>
      <c r="F130" s="160"/>
      <c r="G130" s="160"/>
      <c r="H130" s="160"/>
      <c r="I130" s="160"/>
      <c r="J130" s="160"/>
      <c r="K130" s="160"/>
      <c r="L130" s="6"/>
    </row>
    <row r="131" spans="1:12" ht="15" x14ac:dyDescent="0.2">
      <c r="A131" s="1"/>
      <c r="B131" s="160"/>
      <c r="C131" s="160"/>
      <c r="D131" s="160" t="s">
        <v>578</v>
      </c>
      <c r="E131" s="160"/>
      <c r="F131" s="160"/>
      <c r="G131" s="160"/>
      <c r="H131" s="160"/>
      <c r="I131" s="160"/>
      <c r="J131" s="160"/>
      <c r="K131" s="160"/>
      <c r="L131" s="6"/>
    </row>
    <row r="132" spans="1:12" ht="15" x14ac:dyDescent="0.2">
      <c r="A132" s="1"/>
      <c r="B132" s="160"/>
      <c r="C132" s="160"/>
      <c r="D132" s="160"/>
      <c r="E132" s="160"/>
      <c r="F132" s="160"/>
      <c r="G132" s="160"/>
      <c r="H132" s="160"/>
      <c r="I132" s="160"/>
      <c r="J132" s="160"/>
      <c r="K132" s="160"/>
      <c r="L132" s="6"/>
    </row>
    <row r="133" spans="1:12" ht="15" x14ac:dyDescent="0.2">
      <c r="A133" s="1"/>
      <c r="B133" s="188" t="s">
        <v>277</v>
      </c>
      <c r="C133" s="160"/>
      <c r="D133" s="160" t="s">
        <v>646</v>
      </c>
      <c r="E133" s="160"/>
      <c r="F133" s="160"/>
      <c r="G133" s="160"/>
      <c r="H133" s="160"/>
      <c r="I133" s="160"/>
      <c r="J133" s="160"/>
      <c r="K133" s="160"/>
      <c r="L133" s="6"/>
    </row>
    <row r="134" spans="1:12" ht="15" x14ac:dyDescent="0.2">
      <c r="A134" s="1"/>
      <c r="B134" s="160"/>
      <c r="C134" s="160"/>
      <c r="D134" s="160" t="s">
        <v>579</v>
      </c>
      <c r="E134" s="160"/>
      <c r="F134" s="160"/>
      <c r="G134" s="160"/>
      <c r="H134" s="160"/>
      <c r="I134" s="160"/>
      <c r="J134" s="160"/>
      <c r="K134" s="160"/>
      <c r="L134" s="6"/>
    </row>
    <row r="135" spans="1:12" ht="15" x14ac:dyDescent="0.2">
      <c r="A135" s="1"/>
      <c r="B135" s="160"/>
      <c r="C135" s="160"/>
      <c r="D135" s="160" t="s">
        <v>278</v>
      </c>
      <c r="E135" s="160"/>
      <c r="F135" s="160"/>
      <c r="G135" s="160"/>
      <c r="H135" s="160"/>
      <c r="I135" s="160"/>
      <c r="J135" s="160"/>
      <c r="K135" s="160"/>
      <c r="L135" s="6"/>
    </row>
    <row r="136" spans="1:12" ht="15" x14ac:dyDescent="0.2">
      <c r="A136" s="1"/>
      <c r="B136" s="160"/>
      <c r="C136" s="160"/>
      <c r="D136" s="160" t="s">
        <v>279</v>
      </c>
      <c r="E136" s="160"/>
      <c r="F136" s="160"/>
      <c r="G136" s="160"/>
      <c r="H136" s="160"/>
      <c r="I136" s="160"/>
      <c r="J136" s="160"/>
      <c r="K136" s="160"/>
      <c r="L136" s="6"/>
    </row>
    <row r="137" spans="1:12" ht="15" x14ac:dyDescent="0.2">
      <c r="A137" s="1"/>
      <c r="B137" s="160"/>
      <c r="C137" s="160"/>
      <c r="D137" s="160" t="s">
        <v>280</v>
      </c>
      <c r="E137" s="160"/>
      <c r="F137" s="160"/>
      <c r="G137" s="160"/>
      <c r="H137" s="160"/>
      <c r="I137" s="160"/>
      <c r="J137" s="160"/>
      <c r="K137" s="160"/>
      <c r="L137" s="6"/>
    </row>
    <row r="138" spans="1:12" ht="15" x14ac:dyDescent="0.2">
      <c r="A138" s="1"/>
      <c r="B138" s="160"/>
      <c r="C138" s="160"/>
      <c r="D138" s="160" t="s">
        <v>281</v>
      </c>
      <c r="E138" s="160"/>
      <c r="F138" s="160"/>
      <c r="G138" s="160"/>
      <c r="H138" s="160"/>
      <c r="I138" s="160"/>
      <c r="J138" s="160"/>
      <c r="K138" s="160"/>
      <c r="L138" s="6"/>
    </row>
    <row r="139" spans="1:12" ht="15" x14ac:dyDescent="0.2">
      <c r="A139" s="1"/>
      <c r="B139" s="160"/>
      <c r="C139" s="160"/>
      <c r="D139" s="160" t="s">
        <v>580</v>
      </c>
      <c r="E139" s="160"/>
      <c r="F139" s="160"/>
      <c r="G139" s="160"/>
      <c r="H139" s="160"/>
      <c r="I139" s="160"/>
      <c r="J139" s="160"/>
      <c r="K139" s="160"/>
      <c r="L139" s="6"/>
    </row>
    <row r="140" spans="1:12" ht="15" x14ac:dyDescent="0.2">
      <c r="A140" s="1"/>
      <c r="B140" s="160"/>
      <c r="C140" s="160"/>
      <c r="D140" s="160" t="s">
        <v>581</v>
      </c>
      <c r="E140" s="160"/>
      <c r="F140" s="160"/>
      <c r="G140" s="160"/>
      <c r="H140" s="160"/>
      <c r="I140" s="160"/>
      <c r="J140" s="160"/>
      <c r="K140" s="160"/>
      <c r="L140" s="6"/>
    </row>
    <row r="141" spans="1:12" ht="15" x14ac:dyDescent="0.2">
      <c r="A141" s="1"/>
      <c r="B141" s="160"/>
      <c r="C141" s="160"/>
      <c r="D141" s="160"/>
      <c r="E141" s="160"/>
      <c r="F141" s="160"/>
      <c r="G141" s="160"/>
      <c r="H141" s="160"/>
      <c r="I141" s="160"/>
      <c r="J141" s="160"/>
      <c r="K141" s="160"/>
      <c r="L141" s="6"/>
    </row>
    <row r="142" spans="1:12" ht="15" x14ac:dyDescent="0.2">
      <c r="A142" s="1"/>
      <c r="B142" s="188" t="s">
        <v>282</v>
      </c>
      <c r="C142" s="160"/>
      <c r="D142" s="160" t="s">
        <v>777</v>
      </c>
      <c r="E142" s="160"/>
      <c r="F142" s="160"/>
      <c r="G142" s="160"/>
      <c r="H142" s="160"/>
      <c r="I142" s="160"/>
      <c r="J142" s="160"/>
      <c r="K142" s="160"/>
      <c r="L142" s="6"/>
    </row>
    <row r="143" spans="1:12" ht="15" x14ac:dyDescent="0.2">
      <c r="A143" s="1"/>
      <c r="B143" s="160"/>
      <c r="C143" s="160"/>
      <c r="D143" s="160" t="s">
        <v>778</v>
      </c>
      <c r="E143" s="160"/>
      <c r="F143" s="160"/>
      <c r="G143" s="160"/>
      <c r="H143" s="160"/>
      <c r="I143" s="160"/>
      <c r="J143" s="160"/>
      <c r="K143" s="160"/>
      <c r="L143" s="6"/>
    </row>
    <row r="144" spans="1:12" ht="15" x14ac:dyDescent="0.2">
      <c r="A144" s="1"/>
      <c r="B144" s="160"/>
      <c r="C144" s="160"/>
      <c r="D144" s="160"/>
      <c r="E144" s="160"/>
      <c r="F144" s="160"/>
      <c r="G144" s="160"/>
      <c r="H144" s="160"/>
      <c r="I144" s="160"/>
      <c r="J144" s="160"/>
      <c r="K144" s="160"/>
      <c r="L144" s="6"/>
    </row>
    <row r="145" spans="1:12" x14ac:dyDescent="0.2">
      <c r="A145" s="2"/>
      <c r="B145" s="7"/>
      <c r="C145" s="7"/>
      <c r="D145" s="7"/>
      <c r="E145" s="7"/>
      <c r="F145" s="7"/>
      <c r="G145" s="7"/>
      <c r="H145" s="7"/>
      <c r="I145" s="7"/>
      <c r="J145" s="7"/>
      <c r="K145" s="7"/>
      <c r="L145" s="8"/>
    </row>
  </sheetData>
  <sheetProtection algorithmName="SHA-512" hashValue="5HnfPXTpxKDh2hLqzYoAvsCGHIGAb7WjOFDCHQ0zcCCrNKcN4ZUk7b4jFSxebFdTwqYisqvfOxfpfaiPD2vNSA==" saltValue="8p69s5/Mo2OH4F0zJ6YusQ==" spinCount="100000" sheet="1" objects="1" scenarios="1"/>
  <mergeCells count="1">
    <mergeCell ref="B32:K32"/>
  </mergeCells>
  <phoneticPr fontId="0" type="noConversion"/>
  <printOptions horizontalCentered="1" vertic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rowBreaks count="2" manualBreakCount="2">
    <brk id="49" max="16383" man="1"/>
    <brk id="10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V213"/>
  <sheetViews>
    <sheetView showGridLines="0" topLeftCell="A88" zoomScale="110" zoomScaleNormal="110" workbookViewId="0">
      <selection activeCell="D78" sqref="D78:D80"/>
    </sheetView>
  </sheetViews>
  <sheetFormatPr defaultColWidth="9.140625" defaultRowHeight="12.75" x14ac:dyDescent="0.2"/>
  <cols>
    <col min="1" max="1" width="1.42578125" customWidth="1"/>
    <col min="2" max="2" width="12.42578125" customWidth="1"/>
    <col min="3" max="3" width="20.140625" customWidth="1"/>
    <col min="4" max="4" width="17.7109375" customWidth="1"/>
    <col min="5" max="5" width="10.42578125" customWidth="1"/>
    <col min="6" max="7" width="9.42578125" customWidth="1"/>
    <col min="8" max="9" width="10.5703125" customWidth="1"/>
    <col min="10" max="10" width="16.42578125" customWidth="1"/>
    <col min="11" max="11" width="14.42578125" style="73" customWidth="1"/>
    <col min="12" max="12" width="13.42578125" style="73" customWidth="1"/>
    <col min="13" max="13" width="1.5703125" customWidth="1"/>
    <col min="14" max="22" width="13.5703125" customWidth="1"/>
  </cols>
  <sheetData>
    <row r="1" spans="1:13" ht="18.75" customHeight="1" x14ac:dyDescent="0.2">
      <c r="A1" s="242"/>
      <c r="B1" s="4"/>
      <c r="C1" s="4"/>
      <c r="D1" s="4"/>
      <c r="E1" s="4"/>
      <c r="F1" s="4"/>
      <c r="G1" s="4"/>
      <c r="H1" s="4"/>
      <c r="I1" s="4"/>
      <c r="J1" s="4"/>
      <c r="K1" s="20"/>
      <c r="L1" s="20"/>
      <c r="M1" s="5"/>
    </row>
    <row r="2" spans="1:13" ht="15" customHeight="1" x14ac:dyDescent="0.25">
      <c r="A2" s="1"/>
      <c r="B2" s="568" t="str">
        <f>IF(Identification!C9="","",Identification!C9)</f>
        <v>Select Council Name</v>
      </c>
      <c r="C2" s="569"/>
      <c r="D2" s="569"/>
      <c r="E2" s="570"/>
      <c r="F2" s="252"/>
      <c r="G2" s="252"/>
      <c r="H2" s="252"/>
      <c r="I2" s="252"/>
      <c r="J2" s="3"/>
      <c r="K2" s="70"/>
      <c r="L2" s="18"/>
      <c r="M2" s="123"/>
    </row>
    <row r="3" spans="1:13" ht="15" customHeight="1" x14ac:dyDescent="0.25">
      <c r="A3" s="1"/>
      <c r="B3" s="85"/>
      <c r="C3" s="85"/>
      <c r="D3" s="85"/>
      <c r="E3" s="85"/>
      <c r="F3" s="252"/>
      <c r="G3" s="252"/>
      <c r="H3" s="252"/>
      <c r="I3" s="252"/>
      <c r="J3" s="3"/>
      <c r="K3" s="70"/>
      <c r="L3" s="21"/>
      <c r="M3" s="123"/>
    </row>
    <row r="4" spans="1:13" ht="12.75" customHeight="1" x14ac:dyDescent="0.2">
      <c r="A4" s="1"/>
      <c r="B4" s="18"/>
      <c r="C4" s="252" t="s">
        <v>779</v>
      </c>
      <c r="D4" s="3"/>
      <c r="E4" s="3"/>
      <c r="F4" s="3"/>
      <c r="G4" s="3"/>
      <c r="H4" s="3"/>
      <c r="I4" s="3"/>
      <c r="J4" s="3"/>
      <c r="K4" s="21"/>
      <c r="L4" s="21"/>
      <c r="M4" s="6"/>
    </row>
    <row r="5" spans="1:13" x14ac:dyDescent="0.2">
      <c r="A5" s="1"/>
      <c r="B5" s="18" t="s">
        <v>283</v>
      </c>
      <c r="C5" s="218"/>
      <c r="D5" s="9"/>
      <c r="E5" s="98"/>
      <c r="F5" s="9"/>
      <c r="G5" s="98"/>
      <c r="H5" s="9"/>
      <c r="I5" s="98"/>
      <c r="J5" s="9"/>
      <c r="K5" s="9"/>
      <c r="L5" s="21"/>
      <c r="M5" s="124"/>
    </row>
    <row r="6" spans="1:13" ht="51" customHeight="1" x14ac:dyDescent="0.2">
      <c r="A6" s="1"/>
      <c r="B6" s="115" t="s">
        <v>284</v>
      </c>
      <c r="C6" s="115" t="s">
        <v>285</v>
      </c>
      <c r="D6" s="115" t="s">
        <v>361</v>
      </c>
      <c r="E6" s="81"/>
      <c r="F6" s="264" t="s">
        <v>286</v>
      </c>
      <c r="G6" s="115"/>
      <c r="H6" s="334"/>
      <c r="I6" s="265" t="s">
        <v>287</v>
      </c>
      <c r="J6" s="264" t="s">
        <v>582</v>
      </c>
      <c r="K6" s="334"/>
      <c r="L6" s="265" t="s">
        <v>583</v>
      </c>
      <c r="M6" s="6"/>
    </row>
    <row r="7" spans="1:13" ht="12.75" customHeight="1" x14ac:dyDescent="0.2">
      <c r="A7" s="1"/>
      <c r="B7" s="335" t="s">
        <v>288</v>
      </c>
      <c r="C7" s="113">
        <f>DCOUNTA(B23:L86,C23,O23:O24)</f>
        <v>0</v>
      </c>
      <c r="D7" s="165">
        <f>DSUM(B23:L86,D23,O23:O24)</f>
        <v>0</v>
      </c>
      <c r="E7" s="81"/>
      <c r="F7" s="166">
        <f>DSUM(B23:L86,D23,O23:P24)</f>
        <v>0</v>
      </c>
      <c r="G7" s="81"/>
      <c r="H7" s="99"/>
      <c r="I7" s="167">
        <f>DSUM(B23:L86,I23,O23:O24)</f>
        <v>0</v>
      </c>
      <c r="J7" s="155">
        <f>DSUM(B23:L86,J23,O23:O24)</f>
        <v>0</v>
      </c>
      <c r="K7" s="100"/>
      <c r="L7" s="156">
        <f>DSUM(B23:L86,L23,O23:O24)</f>
        <v>0</v>
      </c>
      <c r="M7" s="6"/>
    </row>
    <row r="8" spans="1:13" ht="12.75" customHeight="1" x14ac:dyDescent="0.2">
      <c r="A8" s="1"/>
      <c r="B8" s="335" t="s">
        <v>289</v>
      </c>
      <c r="C8" s="113">
        <f>DCOUNTA(B23:L86,C23,Q23:Q24)</f>
        <v>0</v>
      </c>
      <c r="D8" s="165">
        <f>DSUM(B23:L86,D23,Q23:Q24)</f>
        <v>0</v>
      </c>
      <c r="E8" s="81"/>
      <c r="F8" s="166">
        <f>DSUM(B23:L86,D23,Q23:R24)</f>
        <v>0</v>
      </c>
      <c r="G8" s="81"/>
      <c r="H8" s="81"/>
      <c r="I8" s="167">
        <f>DSUM(B23:L86,I23,Q23:Q24)</f>
        <v>0</v>
      </c>
      <c r="J8" s="155">
        <f>DSUM(B23:L86,J23,Q23:Q24)</f>
        <v>0</v>
      </c>
      <c r="K8" s="100"/>
      <c r="L8" s="156">
        <f>DSUM(B23:L86,L23,Q23:Q24)</f>
        <v>0</v>
      </c>
      <c r="M8" s="6"/>
    </row>
    <row r="9" spans="1:13" ht="12.75" customHeight="1" x14ac:dyDescent="0.2">
      <c r="A9" s="1"/>
      <c r="B9" s="335" t="s">
        <v>290</v>
      </c>
      <c r="C9" s="113">
        <f>DCOUNTA(B23:L86,C23,S23:S24)</f>
        <v>0</v>
      </c>
      <c r="D9" s="165">
        <f>DSUM(B23:L86,D23,S23:S24)</f>
        <v>0</v>
      </c>
      <c r="E9" s="81"/>
      <c r="F9" s="166">
        <f>DSUM(B23:L86,D23,S23:T24)</f>
        <v>0</v>
      </c>
      <c r="G9" s="81"/>
      <c r="H9" s="81"/>
      <c r="I9" s="167">
        <f>DSUM(B23:L86,I23,S23:S24)</f>
        <v>0</v>
      </c>
      <c r="J9" s="155">
        <f>DSUM(B23:L86,J23,S23:S24)</f>
        <v>0</v>
      </c>
      <c r="K9" s="100"/>
      <c r="L9" s="156">
        <f>DSUM(B23:L86,L23,S23:S24)</f>
        <v>0</v>
      </c>
      <c r="M9" s="6"/>
    </row>
    <row r="10" spans="1:13" ht="12.75" customHeight="1" x14ac:dyDescent="0.2">
      <c r="A10" s="1"/>
      <c r="B10" s="335" t="s">
        <v>291</v>
      </c>
      <c r="C10" s="113">
        <f>DCOUNTA(B23:L86,C23,U23:U24)</f>
        <v>0</v>
      </c>
      <c r="D10" s="165">
        <f>DSUM(B23:L86,D23,U23:U24)</f>
        <v>0</v>
      </c>
      <c r="E10" s="81"/>
      <c r="F10" s="166">
        <f>DSUM(B23:L86,D23,U23:V24)</f>
        <v>0</v>
      </c>
      <c r="G10" s="81"/>
      <c r="H10" s="81"/>
      <c r="I10" s="167">
        <f>DSUM(B23:L86,I23,U23:U24)</f>
        <v>0</v>
      </c>
      <c r="J10" s="155">
        <f>DSUM(B23:L86,J23,U23:U24)</f>
        <v>0</v>
      </c>
      <c r="K10" s="100"/>
      <c r="L10" s="156">
        <f>DSUM(B23:L86,L23,U23:U24)</f>
        <v>0</v>
      </c>
      <c r="M10" s="6"/>
    </row>
    <row r="11" spans="1:13" ht="13.5" customHeight="1" x14ac:dyDescent="0.2">
      <c r="A11" s="1"/>
      <c r="B11" s="336" t="s">
        <v>292</v>
      </c>
      <c r="C11" s="114">
        <f>SUM(C7:C10)</f>
        <v>0</v>
      </c>
      <c r="D11" s="165">
        <f>SUM(D7:D10)</f>
        <v>0</v>
      </c>
      <c r="E11" s="3"/>
      <c r="F11" s="165">
        <f>SUM(F7:F10)</f>
        <v>0</v>
      </c>
      <c r="G11" s="3"/>
      <c r="H11" s="3"/>
      <c r="I11" s="165">
        <f>SUM(I7:I10)</f>
        <v>0</v>
      </c>
      <c r="J11" s="114">
        <f>SUM(J7:J10)</f>
        <v>0</v>
      </c>
      <c r="K11" s="336"/>
      <c r="L11" s="114">
        <f>SUM(L7:L10)</f>
        <v>0</v>
      </c>
      <c r="M11" s="6"/>
    </row>
    <row r="12" spans="1:13" ht="13.5" customHeight="1" x14ac:dyDescent="0.2">
      <c r="A12" s="1"/>
      <c r="B12" s="336"/>
      <c r="C12" s="176"/>
      <c r="D12" s="180"/>
      <c r="E12" s="3"/>
      <c r="F12" s="180"/>
      <c r="G12" s="3"/>
      <c r="H12" s="3"/>
      <c r="I12" s="180"/>
      <c r="J12" s="176"/>
      <c r="K12" s="336"/>
      <c r="L12" s="176"/>
      <c r="M12" s="6"/>
    </row>
    <row r="13" spans="1:13" ht="27.75" customHeight="1" x14ac:dyDescent="0.2">
      <c r="A13" s="1"/>
      <c r="B13" s="559" t="s">
        <v>851</v>
      </c>
      <c r="C13" s="559"/>
      <c r="D13" s="559"/>
      <c r="E13" s="559"/>
      <c r="F13" s="559"/>
      <c r="G13" s="559"/>
      <c r="H13" s="559"/>
      <c r="I13" s="559"/>
      <c r="J13" s="559"/>
      <c r="K13" s="559"/>
      <c r="L13" s="559"/>
      <c r="M13" s="6"/>
    </row>
    <row r="14" spans="1:13" ht="13.5" customHeight="1" x14ac:dyDescent="0.2">
      <c r="A14" s="2"/>
      <c r="B14" s="337"/>
      <c r="C14" s="337"/>
      <c r="D14" s="7"/>
      <c r="E14" s="7"/>
      <c r="F14" s="7"/>
      <c r="G14" s="7"/>
      <c r="H14" s="7"/>
      <c r="I14" s="7"/>
      <c r="J14" s="43"/>
      <c r="K14" s="338"/>
      <c r="L14" s="43"/>
      <c r="M14" s="8"/>
    </row>
    <row r="15" spans="1:13" ht="13.5" customHeight="1" x14ac:dyDescent="0.2">
      <c r="A15" s="25"/>
      <c r="B15" s="251"/>
      <c r="C15" s="251"/>
      <c r="D15" s="4"/>
      <c r="E15" s="4"/>
      <c r="F15" s="4"/>
      <c r="G15" s="4"/>
      <c r="H15" s="4"/>
      <c r="I15" s="4"/>
      <c r="J15" s="4"/>
      <c r="K15" s="20"/>
      <c r="L15" s="339"/>
      <c r="M15" s="130"/>
    </row>
    <row r="16" spans="1:13" ht="15.75" customHeight="1" x14ac:dyDescent="0.25">
      <c r="A16" s="1"/>
      <c r="B16" s="30" t="s">
        <v>584</v>
      </c>
      <c r="C16" s="30"/>
      <c r="D16" s="340"/>
      <c r="E16" s="340"/>
      <c r="F16" s="340"/>
      <c r="G16" s="340"/>
      <c r="H16" s="340"/>
      <c r="I16" s="340"/>
      <c r="J16" s="22"/>
      <c r="K16" s="23"/>
      <c r="L16" s="23"/>
      <c r="M16" s="125"/>
    </row>
    <row r="17" spans="1:22" ht="12.75" customHeight="1" x14ac:dyDescent="0.2">
      <c r="A17" s="1"/>
      <c r="B17" s="28"/>
      <c r="C17" s="28"/>
      <c r="D17" s="252"/>
      <c r="E17" s="252"/>
      <c r="F17" s="252"/>
      <c r="G17" s="252"/>
      <c r="H17" s="252"/>
      <c r="I17" s="252"/>
      <c r="J17" s="3"/>
      <c r="K17" s="21"/>
      <c r="L17" s="21"/>
      <c r="M17" s="123"/>
    </row>
    <row r="18" spans="1:22" ht="24.6" customHeight="1" x14ac:dyDescent="0.2">
      <c r="A18" s="1"/>
      <c r="B18" s="571" t="s">
        <v>780</v>
      </c>
      <c r="C18" s="572"/>
      <c r="D18" s="572"/>
      <c r="E18" s="572"/>
      <c r="F18" s="572"/>
      <c r="G18" s="572"/>
      <c r="H18" s="572"/>
      <c r="I18" s="572"/>
      <c r="J18" s="572"/>
      <c r="K18" s="572"/>
      <c r="L18" s="572"/>
      <c r="M18" s="6"/>
    </row>
    <row r="19" spans="1:22" s="122" customFormat="1" ht="15" customHeight="1" x14ac:dyDescent="0.2">
      <c r="A19" s="78"/>
      <c r="B19" s="120" t="s">
        <v>781</v>
      </c>
      <c r="C19" s="79"/>
      <c r="D19" s="79"/>
      <c r="E19" s="79"/>
      <c r="F19" s="79"/>
      <c r="G19" s="79"/>
      <c r="H19" s="79"/>
      <c r="I19" s="79"/>
      <c r="J19" s="79"/>
      <c r="K19" s="121"/>
      <c r="L19" s="121"/>
      <c r="M19" s="80"/>
    </row>
    <row r="20" spans="1:22" s="122" customFormat="1" ht="12.75" customHeight="1" x14ac:dyDescent="0.2">
      <c r="A20" s="78"/>
      <c r="B20" s="120" t="s">
        <v>782</v>
      </c>
      <c r="C20" s="79"/>
      <c r="D20" s="79"/>
      <c r="E20" s="79"/>
      <c r="F20" s="79"/>
      <c r="G20" s="79"/>
      <c r="H20" s="79"/>
      <c r="I20" s="79"/>
      <c r="J20" s="79"/>
      <c r="K20" s="121"/>
      <c r="L20" s="121"/>
      <c r="M20" s="80"/>
    </row>
    <row r="21" spans="1:22" ht="18" customHeight="1" x14ac:dyDescent="0.2">
      <c r="A21" s="1"/>
      <c r="B21" s="162"/>
      <c r="C21" s="163"/>
      <c r="D21" s="163"/>
      <c r="E21" s="163"/>
      <c r="F21" s="3"/>
      <c r="G21" s="3"/>
      <c r="H21" s="3"/>
      <c r="I21" s="193"/>
      <c r="J21" s="193"/>
      <c r="K21" s="21"/>
      <c r="L21" s="21"/>
      <c r="M21" s="6"/>
    </row>
    <row r="22" spans="1:22" s="72" customFormat="1" ht="57.75" customHeight="1" x14ac:dyDescent="0.2">
      <c r="A22" s="32"/>
      <c r="B22" s="115" t="s">
        <v>293</v>
      </c>
      <c r="C22" s="115" t="s">
        <v>294</v>
      </c>
      <c r="D22" s="115" t="s">
        <v>361</v>
      </c>
      <c r="E22" s="115" t="s">
        <v>558</v>
      </c>
      <c r="F22" s="115" t="s">
        <v>296</v>
      </c>
      <c r="G22" s="115" t="s">
        <v>297</v>
      </c>
      <c r="H22" s="116" t="s">
        <v>298</v>
      </c>
      <c r="I22" s="115" t="s">
        <v>287</v>
      </c>
      <c r="J22" s="117" t="s">
        <v>582</v>
      </c>
      <c r="K22" s="117" t="s">
        <v>299</v>
      </c>
      <c r="L22" s="115" t="s">
        <v>585</v>
      </c>
      <c r="M22" s="36"/>
    </row>
    <row r="23" spans="1:22" s="72" customFormat="1" ht="25.5" hidden="1" customHeight="1" x14ac:dyDescent="0.2">
      <c r="A23" s="32"/>
      <c r="B23" s="33" t="s">
        <v>300</v>
      </c>
      <c r="C23" s="33" t="s">
        <v>301</v>
      </c>
      <c r="D23" s="33" t="s">
        <v>302</v>
      </c>
      <c r="E23" s="33" t="s">
        <v>303</v>
      </c>
      <c r="F23" s="33" t="s">
        <v>304</v>
      </c>
      <c r="G23" s="132"/>
      <c r="H23" s="71" t="s">
        <v>305</v>
      </c>
      <c r="I23" s="33" t="s">
        <v>306</v>
      </c>
      <c r="J23" s="34" t="s">
        <v>307</v>
      </c>
      <c r="K23" s="34" t="s">
        <v>308</v>
      </c>
      <c r="L23" s="35" t="s">
        <v>309</v>
      </c>
      <c r="M23" s="36"/>
      <c r="O23" s="72" t="s">
        <v>300</v>
      </c>
      <c r="P23" s="72" t="s">
        <v>304</v>
      </c>
      <c r="Q23" s="72" t="s">
        <v>300</v>
      </c>
      <c r="R23" s="72" t="s">
        <v>304</v>
      </c>
      <c r="S23" s="72" t="s">
        <v>300</v>
      </c>
      <c r="T23" s="72" t="s">
        <v>304</v>
      </c>
      <c r="U23" s="72" t="s">
        <v>300</v>
      </c>
      <c r="V23" s="72" t="s">
        <v>304</v>
      </c>
    </row>
    <row r="24" spans="1:22" hidden="1" x14ac:dyDescent="0.2">
      <c r="A24" s="1"/>
      <c r="B24" s="107"/>
      <c r="C24" s="110"/>
      <c r="D24" s="108"/>
      <c r="E24" s="107"/>
      <c r="F24" s="108"/>
      <c r="G24" s="111"/>
      <c r="H24" s="108"/>
      <c r="I24" s="108"/>
      <c r="J24" s="109"/>
      <c r="K24" s="109"/>
      <c r="L24" s="136"/>
      <c r="M24" s="6"/>
      <c r="O24" t="s">
        <v>288</v>
      </c>
      <c r="P24" t="s">
        <v>310</v>
      </c>
      <c r="Q24" t="s">
        <v>289</v>
      </c>
      <c r="R24" t="s">
        <v>310</v>
      </c>
      <c r="S24" t="s">
        <v>290</v>
      </c>
      <c r="T24" t="s">
        <v>310</v>
      </c>
      <c r="U24" t="s">
        <v>291</v>
      </c>
      <c r="V24" t="s">
        <v>310</v>
      </c>
    </row>
    <row r="25" spans="1:22" x14ac:dyDescent="0.2">
      <c r="A25" s="1"/>
      <c r="B25" s="107"/>
      <c r="C25" s="110"/>
      <c r="D25" s="108"/>
      <c r="E25" s="107"/>
      <c r="F25" s="108"/>
      <c r="G25" s="111" t="str">
        <f t="shared" ref="G25:G86" si="0">IF(F25="","",D25*F25/L25)</f>
        <v/>
      </c>
      <c r="H25" s="108"/>
      <c r="I25" s="108"/>
      <c r="J25" s="488"/>
      <c r="K25" s="109"/>
      <c r="L25" s="136" t="str">
        <f t="shared" ref="L25:L86" si="1">IF(D25="","",IF(F25&lt;&gt;"",F25*D25+J25*(E25/100),(J25-K25)*(E25/100)+H25*I25))</f>
        <v/>
      </c>
      <c r="M25" s="6"/>
    </row>
    <row r="26" spans="1:22" x14ac:dyDescent="0.2">
      <c r="A26" s="1"/>
      <c r="B26" s="107"/>
      <c r="C26" s="110"/>
      <c r="D26" s="108"/>
      <c r="E26" s="107"/>
      <c r="F26" s="108"/>
      <c r="G26" s="111" t="str">
        <f t="shared" si="0"/>
        <v/>
      </c>
      <c r="H26" s="108"/>
      <c r="I26" s="108"/>
      <c r="J26" s="488"/>
      <c r="K26" s="109"/>
      <c r="L26" s="136" t="str">
        <f t="shared" si="1"/>
        <v/>
      </c>
      <c r="M26" s="6"/>
    </row>
    <row r="27" spans="1:22" x14ac:dyDescent="0.2">
      <c r="A27" s="1"/>
      <c r="B27" s="107"/>
      <c r="C27" s="110"/>
      <c r="D27" s="108"/>
      <c r="E27" s="107"/>
      <c r="F27" s="108"/>
      <c r="G27" s="111" t="str">
        <f t="shared" si="0"/>
        <v/>
      </c>
      <c r="H27" s="108"/>
      <c r="I27" s="108"/>
      <c r="J27" s="488"/>
      <c r="K27" s="109"/>
      <c r="L27" s="136" t="str">
        <f t="shared" si="1"/>
        <v/>
      </c>
      <c r="M27" s="6"/>
    </row>
    <row r="28" spans="1:22" x14ac:dyDescent="0.2">
      <c r="A28" s="1"/>
      <c r="B28" s="107"/>
      <c r="C28" s="110"/>
      <c r="D28" s="108"/>
      <c r="E28" s="107"/>
      <c r="F28" s="108"/>
      <c r="G28" s="111" t="str">
        <f t="shared" si="0"/>
        <v/>
      </c>
      <c r="H28" s="108"/>
      <c r="I28" s="108"/>
      <c r="J28" s="488"/>
      <c r="K28" s="109"/>
      <c r="L28" s="136" t="str">
        <f t="shared" si="1"/>
        <v/>
      </c>
      <c r="M28" s="6"/>
    </row>
    <row r="29" spans="1:22" x14ac:dyDescent="0.2">
      <c r="A29" s="1"/>
      <c r="B29" s="107"/>
      <c r="C29" s="110"/>
      <c r="D29" s="108"/>
      <c r="E29" s="107"/>
      <c r="F29" s="108"/>
      <c r="G29" s="111" t="str">
        <f t="shared" si="0"/>
        <v/>
      </c>
      <c r="H29" s="108"/>
      <c r="I29" s="108"/>
      <c r="J29" s="488"/>
      <c r="K29" s="109"/>
      <c r="L29" s="136" t="str">
        <f t="shared" si="1"/>
        <v/>
      </c>
      <c r="M29" s="6"/>
    </row>
    <row r="30" spans="1:22" x14ac:dyDescent="0.2">
      <c r="A30" s="1"/>
      <c r="B30" s="107"/>
      <c r="C30" s="110"/>
      <c r="D30" s="108"/>
      <c r="E30" s="107"/>
      <c r="F30" s="108"/>
      <c r="G30" s="111" t="str">
        <f t="shared" si="0"/>
        <v/>
      </c>
      <c r="H30" s="108"/>
      <c r="I30" s="108"/>
      <c r="J30" s="488"/>
      <c r="K30" s="109"/>
      <c r="L30" s="136" t="str">
        <f t="shared" si="1"/>
        <v/>
      </c>
      <c r="M30" s="6"/>
    </row>
    <row r="31" spans="1:22" x14ac:dyDescent="0.2">
      <c r="A31" s="1"/>
      <c r="B31" s="107"/>
      <c r="C31" s="110"/>
      <c r="D31" s="108"/>
      <c r="E31" s="107"/>
      <c r="F31" s="108"/>
      <c r="G31" s="111" t="str">
        <f t="shared" si="0"/>
        <v/>
      </c>
      <c r="H31" s="108"/>
      <c r="I31" s="108"/>
      <c r="J31" s="488"/>
      <c r="K31" s="109"/>
      <c r="L31" s="136" t="str">
        <f t="shared" si="1"/>
        <v/>
      </c>
      <c r="M31" s="6"/>
    </row>
    <row r="32" spans="1:22" x14ac:dyDescent="0.2">
      <c r="A32" s="1"/>
      <c r="B32" s="107"/>
      <c r="C32" s="110"/>
      <c r="D32" s="108"/>
      <c r="E32" s="107"/>
      <c r="F32" s="108"/>
      <c r="G32" s="111" t="str">
        <f t="shared" si="0"/>
        <v/>
      </c>
      <c r="H32" s="108"/>
      <c r="I32" s="108"/>
      <c r="J32" s="488"/>
      <c r="K32" s="109"/>
      <c r="L32" s="136" t="str">
        <f t="shared" si="1"/>
        <v/>
      </c>
      <c r="M32" s="6"/>
    </row>
    <row r="33" spans="1:13" x14ac:dyDescent="0.2">
      <c r="A33" s="1"/>
      <c r="B33" s="107"/>
      <c r="C33" s="110"/>
      <c r="D33" s="108"/>
      <c r="E33" s="107"/>
      <c r="F33" s="108"/>
      <c r="G33" s="111" t="str">
        <f t="shared" si="0"/>
        <v/>
      </c>
      <c r="H33" s="108"/>
      <c r="I33" s="108"/>
      <c r="J33" s="488"/>
      <c r="K33" s="109"/>
      <c r="L33" s="136" t="str">
        <f t="shared" si="1"/>
        <v/>
      </c>
      <c r="M33" s="6"/>
    </row>
    <row r="34" spans="1:13" x14ac:dyDescent="0.2">
      <c r="A34" s="1"/>
      <c r="B34" s="107"/>
      <c r="C34" s="110"/>
      <c r="D34" s="108"/>
      <c r="E34" s="107"/>
      <c r="F34" s="108"/>
      <c r="G34" s="111" t="str">
        <f t="shared" si="0"/>
        <v/>
      </c>
      <c r="H34" s="108"/>
      <c r="I34" s="108"/>
      <c r="J34" s="488"/>
      <c r="K34" s="109"/>
      <c r="L34" s="136" t="str">
        <f t="shared" si="1"/>
        <v/>
      </c>
      <c r="M34" s="6"/>
    </row>
    <row r="35" spans="1:13" x14ac:dyDescent="0.2">
      <c r="A35" s="1"/>
      <c r="B35" s="107"/>
      <c r="C35" s="110"/>
      <c r="D35" s="108"/>
      <c r="E35" s="107"/>
      <c r="F35" s="108"/>
      <c r="G35" s="111" t="str">
        <f t="shared" si="0"/>
        <v/>
      </c>
      <c r="H35" s="108"/>
      <c r="I35" s="108"/>
      <c r="J35" s="488"/>
      <c r="K35" s="109"/>
      <c r="L35" s="136" t="str">
        <f t="shared" si="1"/>
        <v/>
      </c>
      <c r="M35" s="6"/>
    </row>
    <row r="36" spans="1:13" x14ac:dyDescent="0.2">
      <c r="A36" s="1"/>
      <c r="B36" s="107"/>
      <c r="C36" s="110"/>
      <c r="D36" s="108"/>
      <c r="E36" s="107"/>
      <c r="F36" s="108"/>
      <c r="G36" s="111" t="str">
        <f t="shared" si="0"/>
        <v/>
      </c>
      <c r="H36" s="108"/>
      <c r="I36" s="108"/>
      <c r="J36" s="488"/>
      <c r="K36" s="109"/>
      <c r="L36" s="136" t="str">
        <f t="shared" si="1"/>
        <v/>
      </c>
      <c r="M36" s="6"/>
    </row>
    <row r="37" spans="1:13" x14ac:dyDescent="0.2">
      <c r="A37" s="217"/>
      <c r="B37" s="245"/>
      <c r="C37" s="110"/>
      <c r="D37" s="108"/>
      <c r="E37" s="107"/>
      <c r="F37" s="108"/>
      <c r="G37" s="111" t="str">
        <f t="shared" si="0"/>
        <v/>
      </c>
      <c r="H37" s="108"/>
      <c r="I37" s="108"/>
      <c r="J37" s="488"/>
      <c r="K37" s="109"/>
      <c r="L37" s="246" t="str">
        <f t="shared" si="1"/>
        <v/>
      </c>
      <c r="M37" s="217"/>
    </row>
    <row r="38" spans="1:13" x14ac:dyDescent="0.2">
      <c r="A38" s="1"/>
      <c r="B38" s="107"/>
      <c r="C38" s="110"/>
      <c r="D38" s="108"/>
      <c r="E38" s="107"/>
      <c r="F38" s="108"/>
      <c r="G38" s="111" t="str">
        <f t="shared" si="0"/>
        <v/>
      </c>
      <c r="H38" s="108"/>
      <c r="I38" s="108"/>
      <c r="J38" s="488"/>
      <c r="K38" s="109"/>
      <c r="L38" s="136" t="str">
        <f t="shared" si="1"/>
        <v/>
      </c>
      <c r="M38" s="6"/>
    </row>
    <row r="39" spans="1:13" x14ac:dyDescent="0.2">
      <c r="A39" s="1"/>
      <c r="B39" s="107"/>
      <c r="C39" s="110"/>
      <c r="D39" s="108"/>
      <c r="E39" s="107"/>
      <c r="F39" s="108"/>
      <c r="G39" s="111" t="str">
        <f t="shared" si="0"/>
        <v/>
      </c>
      <c r="H39" s="108"/>
      <c r="I39" s="108"/>
      <c r="J39" s="488"/>
      <c r="K39" s="109"/>
      <c r="L39" s="136" t="str">
        <f t="shared" ref="L39:L44" si="2">IF(D39="","",IF(F39&lt;&gt;"",F39*D39+J39*(E39/100),(J39-K39)*(E39/100)+H39*I39))</f>
        <v/>
      </c>
      <c r="M39" s="6"/>
    </row>
    <row r="40" spans="1:13" x14ac:dyDescent="0.2">
      <c r="A40" s="1"/>
      <c r="B40" s="107"/>
      <c r="C40" s="110"/>
      <c r="D40" s="108"/>
      <c r="E40" s="107"/>
      <c r="F40" s="108"/>
      <c r="G40" s="111" t="str">
        <f t="shared" si="0"/>
        <v/>
      </c>
      <c r="H40" s="108"/>
      <c r="I40" s="108"/>
      <c r="J40" s="488"/>
      <c r="K40" s="109"/>
      <c r="L40" s="136" t="str">
        <f t="shared" si="2"/>
        <v/>
      </c>
      <c r="M40" s="6"/>
    </row>
    <row r="41" spans="1:13" x14ac:dyDescent="0.2">
      <c r="A41" s="1"/>
      <c r="B41" s="107"/>
      <c r="C41" s="110"/>
      <c r="D41" s="108"/>
      <c r="E41" s="107"/>
      <c r="F41" s="108"/>
      <c r="G41" s="111" t="str">
        <f t="shared" si="0"/>
        <v/>
      </c>
      <c r="H41" s="108"/>
      <c r="I41" s="108"/>
      <c r="J41" s="488"/>
      <c r="K41" s="109"/>
      <c r="L41" s="136" t="str">
        <f t="shared" si="2"/>
        <v/>
      </c>
      <c r="M41" s="6"/>
    </row>
    <row r="42" spans="1:13" x14ac:dyDescent="0.2">
      <c r="A42" s="1"/>
      <c r="B42" s="107"/>
      <c r="C42" s="110"/>
      <c r="D42" s="108"/>
      <c r="E42" s="107"/>
      <c r="F42" s="108"/>
      <c r="G42" s="111" t="str">
        <f t="shared" si="0"/>
        <v/>
      </c>
      <c r="H42" s="108"/>
      <c r="I42" s="108"/>
      <c r="J42" s="488"/>
      <c r="K42" s="109"/>
      <c r="L42" s="136" t="str">
        <f t="shared" si="2"/>
        <v/>
      </c>
      <c r="M42" s="6"/>
    </row>
    <row r="43" spans="1:13" x14ac:dyDescent="0.2">
      <c r="A43" s="1"/>
      <c r="B43" s="107"/>
      <c r="C43" s="110"/>
      <c r="D43" s="108"/>
      <c r="E43" s="107"/>
      <c r="F43" s="108"/>
      <c r="G43" s="111" t="str">
        <f t="shared" si="0"/>
        <v/>
      </c>
      <c r="H43" s="108"/>
      <c r="I43" s="108"/>
      <c r="J43" s="488"/>
      <c r="K43" s="109"/>
      <c r="L43" s="136" t="str">
        <f t="shared" si="2"/>
        <v/>
      </c>
      <c r="M43" s="6"/>
    </row>
    <row r="44" spans="1:13" x14ac:dyDescent="0.2">
      <c r="A44" s="1"/>
      <c r="B44" s="107"/>
      <c r="C44" s="110"/>
      <c r="D44" s="108"/>
      <c r="E44" s="107"/>
      <c r="F44" s="108"/>
      <c r="G44" s="111" t="str">
        <f t="shared" si="0"/>
        <v/>
      </c>
      <c r="H44" s="108"/>
      <c r="I44" s="108"/>
      <c r="J44" s="488"/>
      <c r="K44" s="109"/>
      <c r="L44" s="136" t="str">
        <f t="shared" si="2"/>
        <v/>
      </c>
      <c r="M44" s="6"/>
    </row>
    <row r="45" spans="1:13" x14ac:dyDescent="0.2">
      <c r="A45" s="1"/>
      <c r="B45" s="107"/>
      <c r="C45" s="110"/>
      <c r="D45" s="108"/>
      <c r="E45" s="107"/>
      <c r="F45" s="108"/>
      <c r="G45" s="111" t="str">
        <f t="shared" si="0"/>
        <v/>
      </c>
      <c r="H45" s="108"/>
      <c r="I45" s="108"/>
      <c r="J45" s="488"/>
      <c r="K45" s="109"/>
      <c r="L45" s="136" t="str">
        <f t="shared" si="1"/>
        <v/>
      </c>
      <c r="M45" s="6"/>
    </row>
    <row r="46" spans="1:13" x14ac:dyDescent="0.2">
      <c r="A46" s="1"/>
      <c r="B46" s="107"/>
      <c r="C46" s="110"/>
      <c r="D46" s="108"/>
      <c r="E46" s="107"/>
      <c r="F46" s="108"/>
      <c r="G46" s="111" t="str">
        <f t="shared" si="0"/>
        <v/>
      </c>
      <c r="H46" s="108"/>
      <c r="I46" s="108"/>
      <c r="J46" s="488"/>
      <c r="K46" s="109"/>
      <c r="L46" s="136" t="str">
        <f t="shared" si="1"/>
        <v/>
      </c>
      <c r="M46" s="6"/>
    </row>
    <row r="47" spans="1:13" x14ac:dyDescent="0.2">
      <c r="A47" s="1"/>
      <c r="B47" s="107"/>
      <c r="C47" s="110"/>
      <c r="D47" s="108"/>
      <c r="E47" s="107"/>
      <c r="F47" s="108"/>
      <c r="G47" s="111" t="str">
        <f t="shared" si="0"/>
        <v/>
      </c>
      <c r="H47" s="108"/>
      <c r="I47" s="108"/>
      <c r="J47" s="488"/>
      <c r="K47" s="109"/>
      <c r="L47" s="136" t="str">
        <f t="shared" si="1"/>
        <v/>
      </c>
      <c r="M47" s="6"/>
    </row>
    <row r="48" spans="1:13" x14ac:dyDescent="0.2">
      <c r="A48" s="1"/>
      <c r="B48" s="107"/>
      <c r="C48" s="110"/>
      <c r="D48" s="108"/>
      <c r="E48" s="107"/>
      <c r="F48" s="108"/>
      <c r="G48" s="111" t="str">
        <f t="shared" si="0"/>
        <v/>
      </c>
      <c r="H48" s="108"/>
      <c r="I48" s="108"/>
      <c r="J48" s="488"/>
      <c r="K48" s="109"/>
      <c r="L48" s="136" t="str">
        <f t="shared" si="1"/>
        <v/>
      </c>
      <c r="M48" s="6"/>
    </row>
    <row r="49" spans="1:13" x14ac:dyDescent="0.2">
      <c r="A49" s="1"/>
      <c r="B49" s="107"/>
      <c r="C49" s="110"/>
      <c r="D49" s="108"/>
      <c r="E49" s="107"/>
      <c r="F49" s="108"/>
      <c r="G49" s="111" t="str">
        <f t="shared" si="0"/>
        <v/>
      </c>
      <c r="H49" s="108"/>
      <c r="I49" s="108"/>
      <c r="J49" s="488"/>
      <c r="K49" s="109"/>
      <c r="L49" s="136" t="str">
        <f t="shared" si="1"/>
        <v/>
      </c>
      <c r="M49" s="6"/>
    </row>
    <row r="50" spans="1:13" x14ac:dyDescent="0.2">
      <c r="A50" s="1"/>
      <c r="B50" s="107"/>
      <c r="C50" s="110"/>
      <c r="D50" s="108"/>
      <c r="E50" s="107"/>
      <c r="F50" s="108"/>
      <c r="G50" s="111" t="str">
        <f t="shared" si="0"/>
        <v/>
      </c>
      <c r="H50" s="108"/>
      <c r="I50" s="108"/>
      <c r="J50" s="488"/>
      <c r="K50" s="109"/>
      <c r="L50" s="136" t="str">
        <f t="shared" si="1"/>
        <v/>
      </c>
      <c r="M50" s="6"/>
    </row>
    <row r="51" spans="1:13" x14ac:dyDescent="0.2">
      <c r="A51" s="1"/>
      <c r="B51" s="107"/>
      <c r="C51" s="110"/>
      <c r="D51" s="108"/>
      <c r="E51" s="107"/>
      <c r="F51" s="108"/>
      <c r="G51" s="111" t="str">
        <f t="shared" si="0"/>
        <v/>
      </c>
      <c r="H51" s="108"/>
      <c r="I51" s="108"/>
      <c r="J51" s="488"/>
      <c r="K51" s="109"/>
      <c r="L51" s="136" t="str">
        <f t="shared" si="1"/>
        <v/>
      </c>
      <c r="M51" s="6"/>
    </row>
    <row r="52" spans="1:13" x14ac:dyDescent="0.2">
      <c r="A52" s="1"/>
      <c r="B52" s="107"/>
      <c r="C52" s="110"/>
      <c r="D52" s="108"/>
      <c r="E52" s="107"/>
      <c r="F52" s="108"/>
      <c r="G52" s="111" t="str">
        <f t="shared" si="0"/>
        <v/>
      </c>
      <c r="H52" s="108"/>
      <c r="I52" s="108"/>
      <c r="J52" s="488"/>
      <c r="K52" s="109"/>
      <c r="L52" s="136" t="str">
        <f t="shared" si="1"/>
        <v/>
      </c>
      <c r="M52" s="6"/>
    </row>
    <row r="53" spans="1:13" x14ac:dyDescent="0.2">
      <c r="A53" s="1"/>
      <c r="B53" s="107"/>
      <c r="C53" s="110"/>
      <c r="D53" s="108"/>
      <c r="E53" s="107"/>
      <c r="F53" s="108"/>
      <c r="G53" s="111" t="str">
        <f t="shared" si="0"/>
        <v/>
      </c>
      <c r="H53" s="108"/>
      <c r="I53" s="108"/>
      <c r="J53" s="488"/>
      <c r="K53" s="109"/>
      <c r="L53" s="136" t="str">
        <f t="shared" si="1"/>
        <v/>
      </c>
      <c r="M53" s="6"/>
    </row>
    <row r="54" spans="1:13" x14ac:dyDescent="0.2">
      <c r="A54" s="1"/>
      <c r="B54" s="107"/>
      <c r="C54" s="110"/>
      <c r="D54" s="108"/>
      <c r="E54" s="107"/>
      <c r="F54" s="108"/>
      <c r="G54" s="111" t="str">
        <f t="shared" si="0"/>
        <v/>
      </c>
      <c r="H54" s="108"/>
      <c r="I54" s="108"/>
      <c r="J54" s="488"/>
      <c r="K54" s="109"/>
      <c r="L54" s="136" t="str">
        <f t="shared" si="1"/>
        <v/>
      </c>
      <c r="M54" s="6"/>
    </row>
    <row r="55" spans="1:13" x14ac:dyDescent="0.2">
      <c r="A55" s="1"/>
      <c r="B55" s="107"/>
      <c r="C55" s="110"/>
      <c r="D55" s="108"/>
      <c r="E55" s="107"/>
      <c r="F55" s="108"/>
      <c r="G55" s="111" t="str">
        <f t="shared" si="0"/>
        <v/>
      </c>
      <c r="H55" s="108"/>
      <c r="I55" s="108"/>
      <c r="J55" s="488"/>
      <c r="K55" s="109"/>
      <c r="L55" s="136" t="str">
        <f t="shared" si="1"/>
        <v/>
      </c>
      <c r="M55" s="6"/>
    </row>
    <row r="56" spans="1:13" x14ac:dyDescent="0.2">
      <c r="A56" s="1"/>
      <c r="B56" s="107"/>
      <c r="C56" s="110"/>
      <c r="D56" s="108"/>
      <c r="E56" s="107"/>
      <c r="F56" s="108"/>
      <c r="G56" s="111" t="str">
        <f t="shared" si="0"/>
        <v/>
      </c>
      <c r="H56" s="108"/>
      <c r="I56" s="108"/>
      <c r="J56" s="488"/>
      <c r="K56" s="109"/>
      <c r="L56" s="136" t="str">
        <f t="shared" si="1"/>
        <v/>
      </c>
      <c r="M56" s="6"/>
    </row>
    <row r="57" spans="1:13" x14ac:dyDescent="0.2">
      <c r="A57" s="1"/>
      <c r="B57" s="107"/>
      <c r="C57" s="110"/>
      <c r="D57" s="108"/>
      <c r="E57" s="107"/>
      <c r="F57" s="108"/>
      <c r="G57" s="111" t="str">
        <f t="shared" si="0"/>
        <v/>
      </c>
      <c r="H57" s="108"/>
      <c r="I57" s="108"/>
      <c r="J57" s="488"/>
      <c r="K57" s="109"/>
      <c r="L57" s="136" t="str">
        <f t="shared" si="1"/>
        <v/>
      </c>
      <c r="M57" s="6"/>
    </row>
    <row r="58" spans="1:13" x14ac:dyDescent="0.2">
      <c r="A58" s="1"/>
      <c r="B58" s="107"/>
      <c r="C58" s="110"/>
      <c r="D58" s="108"/>
      <c r="E58" s="107"/>
      <c r="F58" s="108"/>
      <c r="G58" s="111" t="str">
        <f t="shared" si="0"/>
        <v/>
      </c>
      <c r="H58" s="108"/>
      <c r="I58" s="108"/>
      <c r="J58" s="488"/>
      <c r="K58" s="109"/>
      <c r="L58" s="136" t="str">
        <f t="shared" si="1"/>
        <v/>
      </c>
      <c r="M58" s="6"/>
    </row>
    <row r="59" spans="1:13" x14ac:dyDescent="0.2">
      <c r="A59" s="1"/>
      <c r="B59" s="107"/>
      <c r="C59" s="110"/>
      <c r="D59" s="108"/>
      <c r="E59" s="107"/>
      <c r="F59" s="108"/>
      <c r="G59" s="111" t="str">
        <f t="shared" si="0"/>
        <v/>
      </c>
      <c r="H59" s="108"/>
      <c r="I59" s="108"/>
      <c r="J59" s="488"/>
      <c r="K59" s="109"/>
      <c r="L59" s="136" t="str">
        <f t="shared" si="1"/>
        <v/>
      </c>
      <c r="M59" s="6"/>
    </row>
    <row r="60" spans="1:13" x14ac:dyDescent="0.2">
      <c r="A60" s="1"/>
      <c r="B60" s="107"/>
      <c r="C60" s="110"/>
      <c r="D60" s="108"/>
      <c r="E60" s="107"/>
      <c r="F60" s="108"/>
      <c r="G60" s="111" t="str">
        <f t="shared" si="0"/>
        <v/>
      </c>
      <c r="H60" s="108"/>
      <c r="I60" s="108"/>
      <c r="J60" s="488"/>
      <c r="K60" s="109"/>
      <c r="L60" s="136" t="str">
        <f t="shared" si="1"/>
        <v/>
      </c>
      <c r="M60" s="6"/>
    </row>
    <row r="61" spans="1:13" x14ac:dyDescent="0.2">
      <c r="A61" s="1"/>
      <c r="B61" s="107"/>
      <c r="C61" s="110"/>
      <c r="D61" s="108"/>
      <c r="E61" s="107"/>
      <c r="F61" s="108"/>
      <c r="G61" s="111" t="str">
        <f t="shared" si="0"/>
        <v/>
      </c>
      <c r="H61" s="108"/>
      <c r="I61" s="108"/>
      <c r="J61" s="488"/>
      <c r="K61" s="109"/>
      <c r="L61" s="136" t="str">
        <f t="shared" si="1"/>
        <v/>
      </c>
      <c r="M61" s="6"/>
    </row>
    <row r="62" spans="1:13" x14ac:dyDescent="0.2">
      <c r="A62" s="1"/>
      <c r="B62" s="107"/>
      <c r="C62" s="110"/>
      <c r="D62" s="108"/>
      <c r="E62" s="107"/>
      <c r="F62" s="108"/>
      <c r="G62" s="111" t="str">
        <f t="shared" si="0"/>
        <v/>
      </c>
      <c r="H62" s="108"/>
      <c r="I62" s="108"/>
      <c r="J62" s="488"/>
      <c r="K62" s="109"/>
      <c r="L62" s="136" t="str">
        <f t="shared" si="1"/>
        <v/>
      </c>
      <c r="M62" s="6"/>
    </row>
    <row r="63" spans="1:13" x14ac:dyDescent="0.2">
      <c r="A63" s="1"/>
      <c r="B63" s="107"/>
      <c r="C63" s="110"/>
      <c r="D63" s="108"/>
      <c r="E63" s="107"/>
      <c r="F63" s="108"/>
      <c r="G63" s="111" t="str">
        <f t="shared" si="0"/>
        <v/>
      </c>
      <c r="H63" s="108"/>
      <c r="I63" s="108"/>
      <c r="J63" s="488"/>
      <c r="K63" s="109"/>
      <c r="L63" s="136" t="str">
        <f t="shared" si="1"/>
        <v/>
      </c>
      <c r="M63" s="6"/>
    </row>
    <row r="64" spans="1:13" x14ac:dyDescent="0.2">
      <c r="A64" s="1"/>
      <c r="B64" s="107"/>
      <c r="C64" s="110"/>
      <c r="D64" s="108"/>
      <c r="E64" s="107"/>
      <c r="F64" s="108"/>
      <c r="G64" s="111" t="str">
        <f t="shared" si="0"/>
        <v/>
      </c>
      <c r="H64" s="108"/>
      <c r="I64" s="108"/>
      <c r="J64" s="488"/>
      <c r="K64" s="109"/>
      <c r="L64" s="136" t="str">
        <f t="shared" si="1"/>
        <v/>
      </c>
      <c r="M64" s="6"/>
    </row>
    <row r="65" spans="1:13" x14ac:dyDescent="0.2">
      <c r="A65" s="1"/>
      <c r="B65" s="107"/>
      <c r="C65" s="110"/>
      <c r="D65" s="108"/>
      <c r="E65" s="107"/>
      <c r="F65" s="108"/>
      <c r="G65" s="111" t="str">
        <f t="shared" si="0"/>
        <v/>
      </c>
      <c r="H65" s="108"/>
      <c r="I65" s="108"/>
      <c r="J65" s="488"/>
      <c r="K65" s="109"/>
      <c r="L65" s="136" t="str">
        <f t="shared" si="1"/>
        <v/>
      </c>
      <c r="M65" s="6"/>
    </row>
    <row r="66" spans="1:13" x14ac:dyDescent="0.2">
      <c r="A66" s="1"/>
      <c r="B66" s="107"/>
      <c r="C66" s="110"/>
      <c r="D66" s="108"/>
      <c r="E66" s="107"/>
      <c r="F66" s="108"/>
      <c r="G66" s="111" t="str">
        <f t="shared" si="0"/>
        <v/>
      </c>
      <c r="H66" s="108"/>
      <c r="I66" s="108"/>
      <c r="J66" s="488"/>
      <c r="K66" s="109"/>
      <c r="L66" s="136" t="str">
        <f t="shared" si="1"/>
        <v/>
      </c>
      <c r="M66" s="6"/>
    </row>
    <row r="67" spans="1:13" x14ac:dyDescent="0.2">
      <c r="A67" s="1"/>
      <c r="B67" s="107"/>
      <c r="C67" s="110"/>
      <c r="D67" s="108"/>
      <c r="E67" s="107"/>
      <c r="F67" s="108"/>
      <c r="G67" s="111" t="str">
        <f t="shared" si="0"/>
        <v/>
      </c>
      <c r="H67" s="108"/>
      <c r="I67" s="108"/>
      <c r="J67" s="488"/>
      <c r="K67" s="109"/>
      <c r="L67" s="136" t="str">
        <f t="shared" si="1"/>
        <v/>
      </c>
      <c r="M67" s="6"/>
    </row>
    <row r="68" spans="1:13" x14ac:dyDescent="0.2">
      <c r="A68" s="1"/>
      <c r="B68" s="107"/>
      <c r="C68" s="110"/>
      <c r="D68" s="108"/>
      <c r="E68" s="107"/>
      <c r="F68" s="108"/>
      <c r="G68" s="111" t="str">
        <f t="shared" si="0"/>
        <v/>
      </c>
      <c r="H68" s="108"/>
      <c r="I68" s="108"/>
      <c r="J68" s="488"/>
      <c r="K68" s="109"/>
      <c r="L68" s="136" t="str">
        <f t="shared" si="1"/>
        <v/>
      </c>
      <c r="M68" s="6"/>
    </row>
    <row r="69" spans="1:13" x14ac:dyDescent="0.2">
      <c r="A69" s="1"/>
      <c r="B69" s="107"/>
      <c r="C69" s="110"/>
      <c r="D69" s="108"/>
      <c r="E69" s="107"/>
      <c r="F69" s="108"/>
      <c r="G69" s="111" t="str">
        <f t="shared" si="0"/>
        <v/>
      </c>
      <c r="H69" s="108"/>
      <c r="I69" s="108"/>
      <c r="J69" s="488"/>
      <c r="K69" s="109"/>
      <c r="L69" s="136" t="str">
        <f t="shared" si="1"/>
        <v/>
      </c>
      <c r="M69" s="6"/>
    </row>
    <row r="70" spans="1:13" x14ac:dyDescent="0.2">
      <c r="A70" s="1"/>
      <c r="B70" s="107"/>
      <c r="C70" s="110"/>
      <c r="D70" s="108"/>
      <c r="E70" s="107"/>
      <c r="F70" s="108"/>
      <c r="G70" s="111" t="str">
        <f t="shared" si="0"/>
        <v/>
      </c>
      <c r="H70" s="108"/>
      <c r="I70" s="108"/>
      <c r="J70" s="488"/>
      <c r="K70" s="109"/>
      <c r="L70" s="136" t="str">
        <f t="shared" si="1"/>
        <v/>
      </c>
      <c r="M70" s="6"/>
    </row>
    <row r="71" spans="1:13" x14ac:dyDescent="0.2">
      <c r="A71" s="1"/>
      <c r="B71" s="107"/>
      <c r="C71" s="110"/>
      <c r="D71" s="108"/>
      <c r="E71" s="107"/>
      <c r="F71" s="108"/>
      <c r="G71" s="111" t="str">
        <f t="shared" si="0"/>
        <v/>
      </c>
      <c r="H71" s="108"/>
      <c r="I71" s="108"/>
      <c r="J71" s="488"/>
      <c r="K71" s="109"/>
      <c r="L71" s="136" t="str">
        <f t="shared" si="1"/>
        <v/>
      </c>
      <c r="M71" s="6"/>
    </row>
    <row r="72" spans="1:13" x14ac:dyDescent="0.2">
      <c r="A72" s="1"/>
      <c r="B72" s="107"/>
      <c r="C72" s="110"/>
      <c r="D72" s="108"/>
      <c r="E72" s="107"/>
      <c r="F72" s="108"/>
      <c r="G72" s="111" t="str">
        <f t="shared" si="0"/>
        <v/>
      </c>
      <c r="H72" s="108"/>
      <c r="I72" s="108"/>
      <c r="J72" s="488"/>
      <c r="K72" s="109"/>
      <c r="L72" s="136" t="str">
        <f t="shared" si="1"/>
        <v/>
      </c>
      <c r="M72" s="6"/>
    </row>
    <row r="73" spans="1:13" x14ac:dyDescent="0.2">
      <c r="A73" s="1"/>
      <c r="B73" s="107"/>
      <c r="C73" s="110"/>
      <c r="D73" s="108"/>
      <c r="E73" s="107"/>
      <c r="F73" s="108"/>
      <c r="G73" s="111" t="str">
        <f t="shared" si="0"/>
        <v/>
      </c>
      <c r="H73" s="108"/>
      <c r="I73" s="108"/>
      <c r="J73" s="488"/>
      <c r="K73" s="109"/>
      <c r="L73" s="136" t="str">
        <f t="shared" si="1"/>
        <v/>
      </c>
      <c r="M73" s="6"/>
    </row>
    <row r="74" spans="1:13" x14ac:dyDescent="0.2">
      <c r="A74" s="1"/>
      <c r="B74" s="107"/>
      <c r="C74" s="110"/>
      <c r="D74" s="108"/>
      <c r="E74" s="107"/>
      <c r="F74" s="108"/>
      <c r="G74" s="111" t="str">
        <f t="shared" si="0"/>
        <v/>
      </c>
      <c r="H74" s="108"/>
      <c r="I74" s="108"/>
      <c r="J74" s="488"/>
      <c r="K74" s="109"/>
      <c r="L74" s="136" t="str">
        <f t="shared" si="1"/>
        <v/>
      </c>
      <c r="M74" s="6"/>
    </row>
    <row r="75" spans="1:13" x14ac:dyDescent="0.2">
      <c r="A75" s="1"/>
      <c r="B75" s="107"/>
      <c r="C75" s="110"/>
      <c r="D75" s="108"/>
      <c r="E75" s="107"/>
      <c r="F75" s="108"/>
      <c r="G75" s="111" t="str">
        <f t="shared" si="0"/>
        <v/>
      </c>
      <c r="H75" s="108"/>
      <c r="I75" s="108"/>
      <c r="J75" s="488"/>
      <c r="K75" s="109"/>
      <c r="L75" s="136" t="str">
        <f t="shared" si="1"/>
        <v/>
      </c>
      <c r="M75" s="6"/>
    </row>
    <row r="76" spans="1:13" x14ac:dyDescent="0.2">
      <c r="A76" s="1"/>
      <c r="B76" s="107"/>
      <c r="C76" s="110"/>
      <c r="D76" s="108"/>
      <c r="E76" s="107"/>
      <c r="F76" s="108"/>
      <c r="G76" s="111" t="str">
        <f t="shared" si="0"/>
        <v/>
      </c>
      <c r="H76" s="108"/>
      <c r="I76" s="108"/>
      <c r="J76" s="488"/>
      <c r="K76" s="109"/>
      <c r="L76" s="136" t="str">
        <f t="shared" si="1"/>
        <v/>
      </c>
      <c r="M76" s="6"/>
    </row>
    <row r="77" spans="1:13" x14ac:dyDescent="0.2">
      <c r="A77" s="1"/>
      <c r="B77" s="107"/>
      <c r="C77" s="110"/>
      <c r="D77" s="108"/>
      <c r="E77" s="107"/>
      <c r="F77" s="108"/>
      <c r="G77" s="111" t="str">
        <f t="shared" si="0"/>
        <v/>
      </c>
      <c r="H77" s="108"/>
      <c r="I77" s="108"/>
      <c r="J77" s="488"/>
      <c r="K77" s="109"/>
      <c r="L77" s="136" t="str">
        <f t="shared" si="1"/>
        <v/>
      </c>
      <c r="M77" s="6"/>
    </row>
    <row r="78" spans="1:13" x14ac:dyDescent="0.2">
      <c r="A78" s="1"/>
      <c r="B78" s="107"/>
      <c r="C78" s="110"/>
      <c r="D78" s="108"/>
      <c r="E78" s="107"/>
      <c r="F78" s="108"/>
      <c r="G78" s="111" t="str">
        <f t="shared" si="0"/>
        <v/>
      </c>
      <c r="H78" s="108"/>
      <c r="I78" s="108"/>
      <c r="J78" s="488"/>
      <c r="K78" s="109"/>
      <c r="L78" s="136" t="str">
        <f t="shared" si="1"/>
        <v/>
      </c>
      <c r="M78" s="6"/>
    </row>
    <row r="79" spans="1:13" x14ac:dyDescent="0.2">
      <c r="A79" s="1"/>
      <c r="B79" s="107"/>
      <c r="C79" s="110"/>
      <c r="D79" s="108"/>
      <c r="E79" s="107"/>
      <c r="F79" s="108"/>
      <c r="G79" s="111" t="str">
        <f t="shared" si="0"/>
        <v/>
      </c>
      <c r="H79" s="108"/>
      <c r="I79" s="108"/>
      <c r="J79" s="488"/>
      <c r="K79" s="109"/>
      <c r="L79" s="136" t="str">
        <f t="shared" si="1"/>
        <v/>
      </c>
      <c r="M79" s="6"/>
    </row>
    <row r="80" spans="1:13" x14ac:dyDescent="0.2">
      <c r="A80" s="1"/>
      <c r="B80" s="107"/>
      <c r="C80" s="110"/>
      <c r="D80" s="108"/>
      <c r="E80" s="107"/>
      <c r="F80" s="108"/>
      <c r="G80" s="111" t="str">
        <f t="shared" si="0"/>
        <v/>
      </c>
      <c r="H80" s="108"/>
      <c r="I80" s="108"/>
      <c r="J80" s="488"/>
      <c r="K80" s="109"/>
      <c r="L80" s="136" t="str">
        <f t="shared" si="1"/>
        <v/>
      </c>
      <c r="M80" s="6"/>
    </row>
    <row r="81" spans="1:13" x14ac:dyDescent="0.2">
      <c r="A81" s="1"/>
      <c r="B81" s="107"/>
      <c r="C81" s="110"/>
      <c r="D81" s="108"/>
      <c r="E81" s="107"/>
      <c r="F81" s="108"/>
      <c r="G81" s="111" t="str">
        <f t="shared" si="0"/>
        <v/>
      </c>
      <c r="H81" s="108"/>
      <c r="I81" s="108"/>
      <c r="J81" s="488"/>
      <c r="K81" s="109"/>
      <c r="L81" s="136" t="str">
        <f t="shared" si="1"/>
        <v/>
      </c>
      <c r="M81" s="6"/>
    </row>
    <row r="82" spans="1:13" x14ac:dyDescent="0.2">
      <c r="A82" s="1"/>
      <c r="B82" s="107"/>
      <c r="C82" s="110"/>
      <c r="D82" s="108"/>
      <c r="E82" s="107"/>
      <c r="F82" s="108"/>
      <c r="G82" s="111" t="str">
        <f t="shared" si="0"/>
        <v/>
      </c>
      <c r="H82" s="108"/>
      <c r="I82" s="108"/>
      <c r="J82" s="488"/>
      <c r="K82" s="109"/>
      <c r="L82" s="136" t="str">
        <f t="shared" si="1"/>
        <v/>
      </c>
      <c r="M82" s="6"/>
    </row>
    <row r="83" spans="1:13" x14ac:dyDescent="0.2">
      <c r="A83" s="1"/>
      <c r="B83" s="107"/>
      <c r="C83" s="110"/>
      <c r="D83" s="108"/>
      <c r="E83" s="107"/>
      <c r="F83" s="108"/>
      <c r="G83" s="111" t="str">
        <f t="shared" si="0"/>
        <v/>
      </c>
      <c r="H83" s="108"/>
      <c r="I83" s="108"/>
      <c r="J83" s="488"/>
      <c r="K83" s="109"/>
      <c r="L83" s="136" t="str">
        <f t="shared" si="1"/>
        <v/>
      </c>
      <c r="M83" s="6"/>
    </row>
    <row r="84" spans="1:13" x14ac:dyDescent="0.2">
      <c r="A84" s="1"/>
      <c r="B84" s="107"/>
      <c r="C84" s="110"/>
      <c r="D84" s="108"/>
      <c r="E84" s="107"/>
      <c r="F84" s="108"/>
      <c r="G84" s="111" t="str">
        <f t="shared" si="0"/>
        <v/>
      </c>
      <c r="H84" s="108"/>
      <c r="I84" s="108"/>
      <c r="J84" s="488"/>
      <c r="K84" s="109"/>
      <c r="L84" s="136" t="str">
        <f t="shared" si="1"/>
        <v/>
      </c>
      <c r="M84" s="6"/>
    </row>
    <row r="85" spans="1:13" x14ac:dyDescent="0.2">
      <c r="A85" s="1"/>
      <c r="B85" s="107"/>
      <c r="C85" s="110"/>
      <c r="D85" s="108"/>
      <c r="E85" s="107"/>
      <c r="F85" s="108"/>
      <c r="G85" s="111" t="str">
        <f t="shared" si="0"/>
        <v/>
      </c>
      <c r="H85" s="108"/>
      <c r="I85" s="108"/>
      <c r="J85" s="488"/>
      <c r="K85" s="109"/>
      <c r="L85" s="136" t="str">
        <f t="shared" si="1"/>
        <v/>
      </c>
      <c r="M85" s="6"/>
    </row>
    <row r="86" spans="1:13" x14ac:dyDescent="0.2">
      <c r="A86" s="1"/>
      <c r="B86" s="107"/>
      <c r="C86" s="110"/>
      <c r="D86" s="108"/>
      <c r="E86" s="107"/>
      <c r="F86" s="108"/>
      <c r="G86" s="111" t="str">
        <f t="shared" si="0"/>
        <v/>
      </c>
      <c r="H86" s="108"/>
      <c r="I86" s="108"/>
      <c r="J86" s="488"/>
      <c r="K86" s="109"/>
      <c r="L86" s="136" t="str">
        <f t="shared" si="1"/>
        <v/>
      </c>
      <c r="M86" s="6"/>
    </row>
    <row r="87" spans="1:13" x14ac:dyDescent="0.2">
      <c r="A87" s="1"/>
      <c r="B87" s="19" t="s">
        <v>311</v>
      </c>
      <c r="C87" s="17"/>
      <c r="D87" s="168">
        <f>SUM(D25:D86)</f>
        <v>0</v>
      </c>
      <c r="E87" s="3"/>
      <c r="F87" s="18"/>
      <c r="G87" s="18" t="s">
        <v>312</v>
      </c>
      <c r="H87" s="3"/>
      <c r="I87" s="3"/>
      <c r="J87" s="112">
        <f>SUM(J25:J86)</f>
        <v>0</v>
      </c>
      <c r="K87" s="37" t="s">
        <v>313</v>
      </c>
      <c r="L87" s="112">
        <f>SUM(L25:L86)</f>
        <v>0</v>
      </c>
      <c r="M87" s="6"/>
    </row>
    <row r="88" spans="1:13" x14ac:dyDescent="0.2">
      <c r="A88" s="2"/>
      <c r="B88" s="126"/>
      <c r="C88" s="126"/>
      <c r="D88" s="7"/>
      <c r="E88" s="7"/>
      <c r="F88" s="15"/>
      <c r="G88" s="7"/>
      <c r="H88" s="7"/>
      <c r="I88" s="7"/>
      <c r="J88" s="7"/>
      <c r="K88" s="127"/>
      <c r="L88" s="128"/>
      <c r="M88" s="129"/>
    </row>
    <row r="89" spans="1:13" ht="9" customHeight="1" x14ac:dyDescent="0.25">
      <c r="A89" s="25"/>
      <c r="B89" s="26"/>
      <c r="C89" s="26"/>
      <c r="D89" s="4"/>
      <c r="E89" s="4"/>
      <c r="F89" s="4"/>
      <c r="G89" s="4"/>
      <c r="H89" s="4"/>
      <c r="I89" s="4"/>
      <c r="J89" s="4"/>
      <c r="K89" s="20"/>
      <c r="L89" s="20"/>
      <c r="M89" s="5"/>
    </row>
    <row r="90" spans="1:13" ht="19.5" customHeight="1" x14ac:dyDescent="0.25">
      <c r="A90" s="1"/>
      <c r="B90" s="30" t="s">
        <v>586</v>
      </c>
      <c r="C90" s="30"/>
      <c r="D90" s="340"/>
      <c r="E90" s="340"/>
      <c r="F90" s="340"/>
      <c r="G90" s="340"/>
      <c r="H90" s="340"/>
      <c r="I90" s="340"/>
      <c r="J90" s="22"/>
      <c r="K90" s="23"/>
      <c r="L90" s="23"/>
      <c r="M90" s="125"/>
    </row>
    <row r="91" spans="1:13" x14ac:dyDescent="0.2">
      <c r="A91" s="1"/>
      <c r="B91" s="28"/>
      <c r="C91" s="28"/>
      <c r="D91" s="252"/>
      <c r="E91" s="252"/>
      <c r="F91" s="252"/>
      <c r="G91" s="252"/>
      <c r="H91" s="252"/>
      <c r="I91" s="252"/>
      <c r="J91" s="3"/>
      <c r="K91" s="21"/>
      <c r="L91" s="21"/>
      <c r="M91" s="123"/>
    </row>
    <row r="92" spans="1:13" ht="54" customHeight="1" x14ac:dyDescent="0.2">
      <c r="A92" s="32"/>
      <c r="B92" s="565" t="s">
        <v>885</v>
      </c>
      <c r="C92" s="567"/>
      <c r="D92" s="118" t="s">
        <v>361</v>
      </c>
      <c r="E92" s="118" t="s">
        <v>295</v>
      </c>
      <c r="F92" s="118" t="s">
        <v>296</v>
      </c>
      <c r="G92" s="118" t="s">
        <v>297</v>
      </c>
      <c r="H92" s="118" t="s">
        <v>298</v>
      </c>
      <c r="I92" s="118" t="s">
        <v>287</v>
      </c>
      <c r="J92" s="119" t="s">
        <v>582</v>
      </c>
      <c r="K92" s="119" t="s">
        <v>299</v>
      </c>
      <c r="L92" s="272" t="s">
        <v>585</v>
      </c>
      <c r="M92" s="36"/>
    </row>
    <row r="93" spans="1:13" x14ac:dyDescent="0.2">
      <c r="A93" s="1"/>
      <c r="B93" s="560"/>
      <c r="C93" s="561"/>
      <c r="D93" s="108"/>
      <c r="E93" s="107"/>
      <c r="F93" s="108"/>
      <c r="G93" s="111" t="str">
        <f>IF(F93="","",D93*F93/L93)</f>
        <v/>
      </c>
      <c r="H93" s="108"/>
      <c r="I93" s="108"/>
      <c r="J93" s="109"/>
      <c r="K93" s="109"/>
      <c r="L93" s="136" t="str">
        <f>IF(B93="","",IF(F93&lt;&gt;"",F93*D93+J93*(E93/100),(J93-K93)*(E93/100)+H93*I93))</f>
        <v/>
      </c>
      <c r="M93" s="6"/>
    </row>
    <row r="94" spans="1:13" x14ac:dyDescent="0.2">
      <c r="A94" s="1"/>
      <c r="B94" s="560"/>
      <c r="C94" s="561"/>
      <c r="D94" s="108"/>
      <c r="E94" s="107"/>
      <c r="F94" s="108"/>
      <c r="G94" s="111" t="str">
        <f t="shared" ref="G94:G120" si="3">IF(F94="","",D94*F94/L94)</f>
        <v/>
      </c>
      <c r="H94" s="108"/>
      <c r="I94" s="108"/>
      <c r="J94" s="109"/>
      <c r="K94" s="109"/>
      <c r="L94" s="136" t="str">
        <f t="shared" ref="L94:L120" si="4">IF(B94="","",IF(F94&lt;&gt;"",F94*D94+J94*(E94/100),(J94-K94)*(E94/100)+H94*I94))</f>
        <v/>
      </c>
      <c r="M94" s="6"/>
    </row>
    <row r="95" spans="1:13" x14ac:dyDescent="0.2">
      <c r="A95" s="1"/>
      <c r="B95" s="560"/>
      <c r="C95" s="561"/>
      <c r="D95" s="108"/>
      <c r="E95" s="107"/>
      <c r="F95" s="108"/>
      <c r="G95" s="111" t="str">
        <f t="shared" si="3"/>
        <v/>
      </c>
      <c r="H95" s="108"/>
      <c r="I95" s="108"/>
      <c r="J95" s="109"/>
      <c r="K95" s="109"/>
      <c r="L95" s="136" t="str">
        <f t="shared" si="4"/>
        <v/>
      </c>
      <c r="M95" s="6"/>
    </row>
    <row r="96" spans="1:13" x14ac:dyDescent="0.2">
      <c r="A96" s="1"/>
      <c r="B96" s="560"/>
      <c r="C96" s="561"/>
      <c r="D96" s="108"/>
      <c r="E96" s="107"/>
      <c r="F96" s="108"/>
      <c r="G96" s="111" t="str">
        <f t="shared" si="3"/>
        <v/>
      </c>
      <c r="H96" s="108"/>
      <c r="I96" s="108"/>
      <c r="J96" s="109"/>
      <c r="K96" s="109"/>
      <c r="L96" s="136" t="str">
        <f t="shared" si="4"/>
        <v/>
      </c>
      <c r="M96" s="6"/>
    </row>
    <row r="97" spans="1:13" x14ac:dyDescent="0.2">
      <c r="A97" s="1"/>
      <c r="B97" s="560"/>
      <c r="C97" s="561"/>
      <c r="D97" s="108"/>
      <c r="E97" s="107"/>
      <c r="F97" s="108"/>
      <c r="G97" s="111" t="str">
        <f t="shared" si="3"/>
        <v/>
      </c>
      <c r="H97" s="108"/>
      <c r="I97" s="108"/>
      <c r="J97" s="109"/>
      <c r="K97" s="109"/>
      <c r="L97" s="136" t="str">
        <f t="shared" si="4"/>
        <v/>
      </c>
      <c r="M97" s="6"/>
    </row>
    <row r="98" spans="1:13" x14ac:dyDescent="0.2">
      <c r="A98" s="1"/>
      <c r="B98" s="560"/>
      <c r="C98" s="561"/>
      <c r="D98" s="108"/>
      <c r="E98" s="107"/>
      <c r="F98" s="108"/>
      <c r="G98" s="111" t="str">
        <f t="shared" si="3"/>
        <v/>
      </c>
      <c r="H98" s="108"/>
      <c r="I98" s="108"/>
      <c r="J98" s="109"/>
      <c r="K98" s="109"/>
      <c r="L98" s="136" t="str">
        <f t="shared" si="4"/>
        <v/>
      </c>
      <c r="M98" s="6"/>
    </row>
    <row r="99" spans="1:13" x14ac:dyDescent="0.2">
      <c r="A99" s="1"/>
      <c r="B99" s="560"/>
      <c r="C99" s="561"/>
      <c r="D99" s="108"/>
      <c r="E99" s="107"/>
      <c r="F99" s="108"/>
      <c r="G99" s="111" t="str">
        <f t="shared" si="3"/>
        <v/>
      </c>
      <c r="H99" s="108"/>
      <c r="I99" s="108"/>
      <c r="J99" s="109"/>
      <c r="K99" s="109"/>
      <c r="L99" s="136" t="str">
        <f t="shared" si="4"/>
        <v/>
      </c>
      <c r="M99" s="6"/>
    </row>
    <row r="100" spans="1:13" x14ac:dyDescent="0.2">
      <c r="A100" s="1"/>
      <c r="B100" s="560"/>
      <c r="C100" s="561"/>
      <c r="D100" s="108"/>
      <c r="E100" s="107"/>
      <c r="F100" s="108"/>
      <c r="G100" s="111" t="str">
        <f t="shared" si="3"/>
        <v/>
      </c>
      <c r="H100" s="108"/>
      <c r="I100" s="108"/>
      <c r="J100" s="109"/>
      <c r="K100" s="109"/>
      <c r="L100" s="136" t="str">
        <f>IF(B100="","",IF(F100&lt;&gt;"",F100*D100+J100*(E100/100),(J100-K100)*(E100/100)+H100*I100))</f>
        <v/>
      </c>
      <c r="M100" s="6"/>
    </row>
    <row r="101" spans="1:13" x14ac:dyDescent="0.2">
      <c r="A101" s="1"/>
      <c r="B101" s="560"/>
      <c r="C101" s="561"/>
      <c r="D101" s="108"/>
      <c r="E101" s="107"/>
      <c r="F101" s="108"/>
      <c r="G101" s="111" t="str">
        <f t="shared" si="3"/>
        <v/>
      </c>
      <c r="H101" s="108"/>
      <c r="I101" s="108"/>
      <c r="J101" s="109"/>
      <c r="K101" s="109"/>
      <c r="L101" s="136" t="str">
        <f t="shared" si="4"/>
        <v/>
      </c>
      <c r="M101" s="6"/>
    </row>
    <row r="102" spans="1:13" x14ac:dyDescent="0.2">
      <c r="A102" s="1"/>
      <c r="B102" s="560"/>
      <c r="C102" s="561"/>
      <c r="D102" s="108"/>
      <c r="E102" s="107"/>
      <c r="F102" s="108"/>
      <c r="G102" s="111" t="str">
        <f t="shared" si="3"/>
        <v/>
      </c>
      <c r="H102" s="108"/>
      <c r="I102" s="108"/>
      <c r="J102" s="109"/>
      <c r="K102" s="109"/>
      <c r="L102" s="136" t="str">
        <f t="shared" si="4"/>
        <v/>
      </c>
      <c r="M102" s="6"/>
    </row>
    <row r="103" spans="1:13" ht="13.5" customHeight="1" x14ac:dyDescent="0.2">
      <c r="A103" s="1"/>
      <c r="B103" s="560"/>
      <c r="C103" s="561"/>
      <c r="D103" s="108"/>
      <c r="E103" s="107"/>
      <c r="F103" s="108"/>
      <c r="G103" s="111" t="str">
        <f>IF(F103="","",D103*F103/L103)</f>
        <v/>
      </c>
      <c r="H103" s="108"/>
      <c r="I103" s="108"/>
      <c r="J103" s="109"/>
      <c r="K103" s="109"/>
      <c r="L103" s="136" t="str">
        <f>IF(B103="","",IF(F103&lt;&gt;"",F103*D103+J103*(E103/100),(J103-K103)*(E103/100)+H103*I103))</f>
        <v/>
      </c>
      <c r="M103" s="6"/>
    </row>
    <row r="104" spans="1:13" x14ac:dyDescent="0.2">
      <c r="A104" s="1"/>
      <c r="B104" s="560"/>
      <c r="C104" s="561"/>
      <c r="D104" s="108"/>
      <c r="E104" s="107"/>
      <c r="F104" s="108"/>
      <c r="G104" s="111" t="str">
        <f t="shared" si="3"/>
        <v/>
      </c>
      <c r="H104" s="108"/>
      <c r="I104" s="108"/>
      <c r="J104" s="109"/>
      <c r="K104" s="109"/>
      <c r="L104" s="136" t="str">
        <f t="shared" si="4"/>
        <v/>
      </c>
      <c r="M104" s="6"/>
    </row>
    <row r="105" spans="1:13" x14ac:dyDescent="0.2">
      <c r="A105" s="1"/>
      <c r="B105" s="560"/>
      <c r="C105" s="561"/>
      <c r="D105" s="108"/>
      <c r="E105" s="107"/>
      <c r="F105" s="108"/>
      <c r="G105" s="111" t="str">
        <f t="shared" si="3"/>
        <v/>
      </c>
      <c r="H105" s="108"/>
      <c r="I105" s="108"/>
      <c r="J105" s="109"/>
      <c r="K105" s="109"/>
      <c r="L105" s="136" t="str">
        <f t="shared" si="4"/>
        <v/>
      </c>
      <c r="M105" s="6"/>
    </row>
    <row r="106" spans="1:13" x14ac:dyDescent="0.2">
      <c r="A106" s="1"/>
      <c r="B106" s="560"/>
      <c r="C106" s="561"/>
      <c r="D106" s="108"/>
      <c r="E106" s="107"/>
      <c r="F106" s="108"/>
      <c r="G106" s="111" t="str">
        <f t="shared" si="3"/>
        <v/>
      </c>
      <c r="H106" s="108"/>
      <c r="I106" s="108"/>
      <c r="J106" s="109"/>
      <c r="K106" s="109"/>
      <c r="L106" s="136" t="str">
        <f t="shared" si="4"/>
        <v/>
      </c>
      <c r="M106" s="6"/>
    </row>
    <row r="107" spans="1:13" x14ac:dyDescent="0.2">
      <c r="A107" s="1"/>
      <c r="B107" s="560"/>
      <c r="C107" s="561"/>
      <c r="D107" s="108"/>
      <c r="E107" s="107"/>
      <c r="F107" s="108"/>
      <c r="G107" s="111" t="str">
        <f t="shared" si="3"/>
        <v/>
      </c>
      <c r="H107" s="108"/>
      <c r="I107" s="108"/>
      <c r="J107" s="109"/>
      <c r="K107" s="109"/>
      <c r="L107" s="136" t="str">
        <f t="shared" si="4"/>
        <v/>
      </c>
      <c r="M107" s="6"/>
    </row>
    <row r="108" spans="1:13" x14ac:dyDescent="0.2">
      <c r="A108" s="1"/>
      <c r="B108" s="560"/>
      <c r="C108" s="561"/>
      <c r="D108" s="108"/>
      <c r="E108" s="107"/>
      <c r="F108" s="108"/>
      <c r="G108" s="111" t="str">
        <f t="shared" si="3"/>
        <v/>
      </c>
      <c r="H108" s="108"/>
      <c r="I108" s="108"/>
      <c r="J108" s="109"/>
      <c r="K108" s="109"/>
      <c r="L108" s="136" t="str">
        <f t="shared" si="4"/>
        <v/>
      </c>
      <c r="M108" s="6"/>
    </row>
    <row r="109" spans="1:13" x14ac:dyDescent="0.2">
      <c r="A109" s="1"/>
      <c r="B109" s="560"/>
      <c r="C109" s="561"/>
      <c r="D109" s="108"/>
      <c r="E109" s="107"/>
      <c r="F109" s="108"/>
      <c r="G109" s="111" t="str">
        <f t="shared" si="3"/>
        <v/>
      </c>
      <c r="H109" s="108"/>
      <c r="I109" s="108"/>
      <c r="J109" s="109"/>
      <c r="K109" s="109"/>
      <c r="L109" s="136" t="str">
        <f t="shared" si="4"/>
        <v/>
      </c>
      <c r="M109" s="6"/>
    </row>
    <row r="110" spans="1:13" x14ac:dyDescent="0.2">
      <c r="A110" s="1"/>
      <c r="B110" s="560"/>
      <c r="C110" s="561"/>
      <c r="D110" s="108"/>
      <c r="E110" s="107"/>
      <c r="F110" s="108"/>
      <c r="G110" s="111" t="str">
        <f t="shared" si="3"/>
        <v/>
      </c>
      <c r="H110" s="108"/>
      <c r="I110" s="108"/>
      <c r="J110" s="109"/>
      <c r="K110" s="109"/>
      <c r="L110" s="136" t="str">
        <f t="shared" si="4"/>
        <v/>
      </c>
      <c r="M110" s="6"/>
    </row>
    <row r="111" spans="1:13" x14ac:dyDescent="0.2">
      <c r="A111" s="1"/>
      <c r="B111" s="560"/>
      <c r="C111" s="561"/>
      <c r="D111" s="108"/>
      <c r="E111" s="107"/>
      <c r="F111" s="108"/>
      <c r="G111" s="111" t="str">
        <f t="shared" si="3"/>
        <v/>
      </c>
      <c r="H111" s="108"/>
      <c r="I111" s="108"/>
      <c r="J111" s="109"/>
      <c r="K111" s="109"/>
      <c r="L111" s="136" t="str">
        <f t="shared" si="4"/>
        <v/>
      </c>
      <c r="M111" s="6"/>
    </row>
    <row r="112" spans="1:13" x14ac:dyDescent="0.2">
      <c r="A112" s="1"/>
      <c r="B112" s="560"/>
      <c r="C112" s="561"/>
      <c r="D112" s="108"/>
      <c r="E112" s="107"/>
      <c r="F112" s="108"/>
      <c r="G112" s="111" t="str">
        <f t="shared" si="3"/>
        <v/>
      </c>
      <c r="H112" s="108"/>
      <c r="I112" s="108"/>
      <c r="J112" s="109"/>
      <c r="K112" s="109"/>
      <c r="L112" s="136" t="str">
        <f t="shared" si="4"/>
        <v/>
      </c>
      <c r="M112" s="6"/>
    </row>
    <row r="113" spans="1:13" x14ac:dyDescent="0.2">
      <c r="A113" s="1"/>
      <c r="B113" s="560"/>
      <c r="C113" s="561"/>
      <c r="D113" s="108"/>
      <c r="E113" s="107"/>
      <c r="F113" s="108"/>
      <c r="G113" s="111" t="str">
        <f t="shared" si="3"/>
        <v/>
      </c>
      <c r="H113" s="108"/>
      <c r="I113" s="108"/>
      <c r="J113" s="109"/>
      <c r="K113" s="109"/>
      <c r="L113" s="136" t="str">
        <f t="shared" si="4"/>
        <v/>
      </c>
      <c r="M113" s="6"/>
    </row>
    <row r="114" spans="1:13" x14ac:dyDescent="0.2">
      <c r="A114" s="1"/>
      <c r="B114" s="560"/>
      <c r="C114" s="561"/>
      <c r="D114" s="108"/>
      <c r="E114" s="107"/>
      <c r="F114" s="108"/>
      <c r="G114" s="111" t="str">
        <f t="shared" si="3"/>
        <v/>
      </c>
      <c r="H114" s="108"/>
      <c r="I114" s="108"/>
      <c r="J114" s="109"/>
      <c r="K114" s="109"/>
      <c r="L114" s="136" t="str">
        <f t="shared" si="4"/>
        <v/>
      </c>
      <c r="M114" s="6"/>
    </row>
    <row r="115" spans="1:13" x14ac:dyDescent="0.2">
      <c r="A115" s="1"/>
      <c r="B115" s="560"/>
      <c r="C115" s="561"/>
      <c r="D115" s="108"/>
      <c r="E115" s="107"/>
      <c r="F115" s="108"/>
      <c r="G115" s="111" t="str">
        <f t="shared" si="3"/>
        <v/>
      </c>
      <c r="H115" s="108"/>
      <c r="I115" s="108"/>
      <c r="J115" s="109"/>
      <c r="K115" s="109"/>
      <c r="L115" s="136" t="str">
        <f t="shared" si="4"/>
        <v/>
      </c>
      <c r="M115" s="6"/>
    </row>
    <row r="116" spans="1:13" x14ac:dyDescent="0.2">
      <c r="A116" s="1"/>
      <c r="B116" s="560"/>
      <c r="C116" s="561"/>
      <c r="D116" s="108"/>
      <c r="E116" s="107"/>
      <c r="F116" s="108"/>
      <c r="G116" s="111" t="str">
        <f t="shared" si="3"/>
        <v/>
      </c>
      <c r="H116" s="108"/>
      <c r="I116" s="108"/>
      <c r="J116" s="109"/>
      <c r="K116" s="109"/>
      <c r="L116" s="136" t="str">
        <f t="shared" si="4"/>
        <v/>
      </c>
      <c r="M116" s="6"/>
    </row>
    <row r="117" spans="1:13" x14ac:dyDescent="0.2">
      <c r="A117" s="1"/>
      <c r="B117" s="560"/>
      <c r="C117" s="561"/>
      <c r="D117" s="108"/>
      <c r="E117" s="107"/>
      <c r="F117" s="108"/>
      <c r="G117" s="111" t="str">
        <f t="shared" si="3"/>
        <v/>
      </c>
      <c r="H117" s="108"/>
      <c r="I117" s="108"/>
      <c r="J117" s="109"/>
      <c r="K117" s="109"/>
      <c r="L117" s="136" t="str">
        <f t="shared" si="4"/>
        <v/>
      </c>
      <c r="M117" s="6"/>
    </row>
    <row r="118" spans="1:13" x14ac:dyDescent="0.2">
      <c r="A118" s="1"/>
      <c r="B118" s="560"/>
      <c r="C118" s="561"/>
      <c r="D118" s="108"/>
      <c r="E118" s="107"/>
      <c r="F118" s="108"/>
      <c r="G118" s="111" t="str">
        <f t="shared" si="3"/>
        <v/>
      </c>
      <c r="H118" s="108"/>
      <c r="I118" s="108"/>
      <c r="J118" s="109"/>
      <c r="K118" s="109"/>
      <c r="L118" s="136" t="str">
        <f t="shared" si="4"/>
        <v/>
      </c>
      <c r="M118" s="6"/>
    </row>
    <row r="119" spans="1:13" x14ac:dyDescent="0.2">
      <c r="A119" s="1"/>
      <c r="B119" s="560"/>
      <c r="C119" s="561"/>
      <c r="D119" s="108"/>
      <c r="E119" s="107"/>
      <c r="F119" s="108"/>
      <c r="G119" s="111" t="str">
        <f t="shared" si="3"/>
        <v/>
      </c>
      <c r="H119" s="108"/>
      <c r="I119" s="108"/>
      <c r="J119" s="109"/>
      <c r="K119" s="109"/>
      <c r="L119" s="136" t="str">
        <f t="shared" si="4"/>
        <v/>
      </c>
      <c r="M119" s="6"/>
    </row>
    <row r="120" spans="1:13" x14ac:dyDescent="0.2">
      <c r="A120" s="1"/>
      <c r="B120" s="560"/>
      <c r="C120" s="561"/>
      <c r="D120" s="108"/>
      <c r="E120" s="107"/>
      <c r="F120" s="108"/>
      <c r="G120" s="111" t="str">
        <f t="shared" si="3"/>
        <v/>
      </c>
      <c r="H120" s="108"/>
      <c r="I120" s="108"/>
      <c r="J120" s="109"/>
      <c r="K120" s="109"/>
      <c r="L120" s="136" t="str">
        <f t="shared" si="4"/>
        <v/>
      </c>
      <c r="M120" s="6"/>
    </row>
    <row r="121" spans="1:13" x14ac:dyDescent="0.2">
      <c r="A121" s="1"/>
      <c r="B121" s="17"/>
      <c r="C121" s="17"/>
      <c r="D121" s="3"/>
      <c r="E121" s="3"/>
      <c r="F121" s="18"/>
      <c r="G121" s="3"/>
      <c r="H121" s="3"/>
      <c r="I121" s="3"/>
      <c r="J121" s="40"/>
      <c r="K121" s="37" t="s">
        <v>313</v>
      </c>
      <c r="L121" s="112">
        <f>SUM(L93:L120)</f>
        <v>0</v>
      </c>
      <c r="M121" s="6"/>
    </row>
    <row r="122" spans="1:13" x14ac:dyDescent="0.2">
      <c r="A122" s="2"/>
      <c r="B122" s="126"/>
      <c r="C122" s="126"/>
      <c r="D122" s="7"/>
      <c r="E122" s="7"/>
      <c r="F122" s="15"/>
      <c r="G122" s="7"/>
      <c r="H122" s="7"/>
      <c r="I122" s="7"/>
      <c r="J122" s="7"/>
      <c r="K122" s="127"/>
      <c r="L122" s="128"/>
      <c r="M122" s="129"/>
    </row>
    <row r="123" spans="1:13" ht="18" x14ac:dyDescent="0.25">
      <c r="A123" s="25"/>
      <c r="B123" s="26"/>
      <c r="C123" s="26"/>
      <c r="D123" s="4"/>
      <c r="E123" s="4"/>
      <c r="F123" s="4"/>
      <c r="G123" s="4"/>
      <c r="H123" s="4"/>
      <c r="I123" s="4"/>
      <c r="J123" s="4"/>
      <c r="K123" s="20"/>
      <c r="L123" s="20"/>
      <c r="M123" s="5"/>
    </row>
    <row r="124" spans="1:13" ht="24" customHeight="1" x14ac:dyDescent="0.25">
      <c r="A124" s="1"/>
      <c r="B124" s="30" t="s">
        <v>587</v>
      </c>
      <c r="C124" s="30"/>
      <c r="D124" s="340"/>
      <c r="E124" s="340"/>
      <c r="F124" s="340"/>
      <c r="G124" s="340"/>
      <c r="H124" s="340"/>
      <c r="I124" s="340"/>
      <c r="J124" s="22"/>
      <c r="K124" s="23"/>
      <c r="L124" s="23"/>
      <c r="M124" s="125"/>
    </row>
    <row r="125" spans="1:13" x14ac:dyDescent="0.2">
      <c r="A125" s="1"/>
      <c r="B125" s="28"/>
      <c r="C125" s="28"/>
      <c r="D125" s="252"/>
      <c r="E125" s="252"/>
      <c r="F125" s="252"/>
      <c r="G125" s="252"/>
      <c r="H125" s="252"/>
      <c r="I125" s="252"/>
      <c r="J125" s="3"/>
      <c r="K125" s="21"/>
      <c r="L125" s="21"/>
      <c r="M125" s="123"/>
    </row>
    <row r="126" spans="1:13" ht="63.75" customHeight="1" x14ac:dyDescent="0.2">
      <c r="A126" s="32"/>
      <c r="B126" s="565" t="s">
        <v>550</v>
      </c>
      <c r="C126" s="566"/>
      <c r="D126" s="566"/>
      <c r="E126" s="566"/>
      <c r="F126" s="566"/>
      <c r="G126" s="566"/>
      <c r="H126" s="566"/>
      <c r="I126" s="567"/>
      <c r="J126" s="131" t="s">
        <v>314</v>
      </c>
      <c r="K126" s="118" t="s">
        <v>315</v>
      </c>
      <c r="L126" s="273" t="s">
        <v>585</v>
      </c>
      <c r="M126" s="6"/>
    </row>
    <row r="127" spans="1:13" x14ac:dyDescent="0.2">
      <c r="A127" s="1"/>
      <c r="B127" s="562"/>
      <c r="C127" s="563"/>
      <c r="D127" s="563"/>
      <c r="E127" s="563"/>
      <c r="F127" s="563"/>
      <c r="G127" s="563"/>
      <c r="H127" s="563"/>
      <c r="I127" s="564"/>
      <c r="J127" s="184"/>
      <c r="K127" s="184"/>
      <c r="L127" s="137" t="str">
        <f>IF(B127="","",J127*K127)</f>
        <v/>
      </c>
      <c r="M127" s="6"/>
    </row>
    <row r="128" spans="1:13" x14ac:dyDescent="0.2">
      <c r="A128" s="1"/>
      <c r="B128" s="562"/>
      <c r="C128" s="563"/>
      <c r="D128" s="563"/>
      <c r="E128" s="563"/>
      <c r="F128" s="563"/>
      <c r="G128" s="563"/>
      <c r="H128" s="563"/>
      <c r="I128" s="564"/>
      <c r="J128" s="184"/>
      <c r="K128" s="184"/>
      <c r="L128" s="137" t="str">
        <f t="shared" ref="L128:L146" si="5">IF(B128="","",J128*K128)</f>
        <v/>
      </c>
      <c r="M128" s="6"/>
    </row>
    <row r="129" spans="1:13" x14ac:dyDescent="0.2">
      <c r="A129" s="1"/>
      <c r="B129" s="562"/>
      <c r="C129" s="563"/>
      <c r="D129" s="563"/>
      <c r="E129" s="563"/>
      <c r="F129" s="563"/>
      <c r="G129" s="563"/>
      <c r="H129" s="563"/>
      <c r="I129" s="564"/>
      <c r="J129" s="184"/>
      <c r="K129" s="184"/>
      <c r="L129" s="137" t="str">
        <f t="shared" si="5"/>
        <v/>
      </c>
      <c r="M129" s="6"/>
    </row>
    <row r="130" spans="1:13" x14ac:dyDescent="0.2">
      <c r="A130" s="1"/>
      <c r="B130" s="562"/>
      <c r="C130" s="563"/>
      <c r="D130" s="563"/>
      <c r="E130" s="563"/>
      <c r="F130" s="563"/>
      <c r="G130" s="563"/>
      <c r="H130" s="563"/>
      <c r="I130" s="564"/>
      <c r="J130" s="184"/>
      <c r="K130" s="184"/>
      <c r="L130" s="137" t="str">
        <f t="shared" si="5"/>
        <v/>
      </c>
      <c r="M130" s="6"/>
    </row>
    <row r="131" spans="1:13" x14ac:dyDescent="0.2">
      <c r="A131" s="1"/>
      <c r="B131" s="562"/>
      <c r="C131" s="563"/>
      <c r="D131" s="563"/>
      <c r="E131" s="563"/>
      <c r="F131" s="563"/>
      <c r="G131" s="563"/>
      <c r="H131" s="563"/>
      <c r="I131" s="564"/>
      <c r="J131" s="184"/>
      <c r="K131" s="184"/>
      <c r="L131" s="137" t="str">
        <f t="shared" si="5"/>
        <v/>
      </c>
      <c r="M131" s="6"/>
    </row>
    <row r="132" spans="1:13" x14ac:dyDescent="0.2">
      <c r="A132" s="1"/>
      <c r="B132" s="562"/>
      <c r="C132" s="563"/>
      <c r="D132" s="563"/>
      <c r="E132" s="563"/>
      <c r="F132" s="563"/>
      <c r="G132" s="563"/>
      <c r="H132" s="563"/>
      <c r="I132" s="564"/>
      <c r="J132" s="184"/>
      <c r="K132" s="184"/>
      <c r="L132" s="137" t="str">
        <f t="shared" si="5"/>
        <v/>
      </c>
      <c r="M132" s="6"/>
    </row>
    <row r="133" spans="1:13" x14ac:dyDescent="0.2">
      <c r="A133" s="1"/>
      <c r="B133" s="562"/>
      <c r="C133" s="563"/>
      <c r="D133" s="563"/>
      <c r="E133" s="563"/>
      <c r="F133" s="563"/>
      <c r="G133" s="563"/>
      <c r="H133" s="563"/>
      <c r="I133" s="564"/>
      <c r="J133" s="184"/>
      <c r="K133" s="184"/>
      <c r="L133" s="137" t="str">
        <f t="shared" si="5"/>
        <v/>
      </c>
      <c r="M133" s="6"/>
    </row>
    <row r="134" spans="1:13" x14ac:dyDescent="0.2">
      <c r="A134" s="1"/>
      <c r="B134" s="562"/>
      <c r="C134" s="563"/>
      <c r="D134" s="563"/>
      <c r="E134" s="563"/>
      <c r="F134" s="563"/>
      <c r="G134" s="563"/>
      <c r="H134" s="563"/>
      <c r="I134" s="564"/>
      <c r="J134" s="184"/>
      <c r="K134" s="184"/>
      <c r="L134" s="137" t="str">
        <f t="shared" si="5"/>
        <v/>
      </c>
      <c r="M134" s="6"/>
    </row>
    <row r="135" spans="1:13" x14ac:dyDescent="0.2">
      <c r="A135" s="1"/>
      <c r="B135" s="562"/>
      <c r="C135" s="563"/>
      <c r="D135" s="563"/>
      <c r="E135" s="563"/>
      <c r="F135" s="563"/>
      <c r="G135" s="563"/>
      <c r="H135" s="563"/>
      <c r="I135" s="564"/>
      <c r="J135" s="184" t="s">
        <v>316</v>
      </c>
      <c r="K135" s="184"/>
      <c r="L135" s="137" t="str">
        <f t="shared" si="5"/>
        <v/>
      </c>
      <c r="M135" s="6"/>
    </row>
    <row r="136" spans="1:13" x14ac:dyDescent="0.2">
      <c r="A136" s="1"/>
      <c r="B136" s="562"/>
      <c r="C136" s="563"/>
      <c r="D136" s="563"/>
      <c r="E136" s="563"/>
      <c r="F136" s="563"/>
      <c r="G136" s="563"/>
      <c r="H136" s="563"/>
      <c r="I136" s="564"/>
      <c r="J136" s="184"/>
      <c r="K136" s="184"/>
      <c r="L136" s="137" t="str">
        <f t="shared" si="5"/>
        <v/>
      </c>
      <c r="M136" s="6"/>
    </row>
    <row r="137" spans="1:13" x14ac:dyDescent="0.2">
      <c r="A137" s="1"/>
      <c r="B137" s="562"/>
      <c r="C137" s="563"/>
      <c r="D137" s="563"/>
      <c r="E137" s="563"/>
      <c r="F137" s="563"/>
      <c r="G137" s="563"/>
      <c r="H137" s="563"/>
      <c r="I137" s="564"/>
      <c r="J137" s="184"/>
      <c r="K137" s="184"/>
      <c r="L137" s="137" t="str">
        <f t="shared" si="5"/>
        <v/>
      </c>
      <c r="M137" s="6"/>
    </row>
    <row r="138" spans="1:13" x14ac:dyDescent="0.2">
      <c r="A138" s="1"/>
      <c r="B138" s="562"/>
      <c r="C138" s="563"/>
      <c r="D138" s="563"/>
      <c r="E138" s="563"/>
      <c r="F138" s="563"/>
      <c r="G138" s="563"/>
      <c r="H138" s="563"/>
      <c r="I138" s="564"/>
      <c r="J138" s="184"/>
      <c r="K138" s="184"/>
      <c r="L138" s="137" t="str">
        <f t="shared" si="5"/>
        <v/>
      </c>
      <c r="M138" s="6"/>
    </row>
    <row r="139" spans="1:13" x14ac:dyDescent="0.2">
      <c r="A139" s="1"/>
      <c r="B139" s="562"/>
      <c r="C139" s="563"/>
      <c r="D139" s="563"/>
      <c r="E139" s="563"/>
      <c r="F139" s="563"/>
      <c r="G139" s="563"/>
      <c r="H139" s="563"/>
      <c r="I139" s="564"/>
      <c r="J139" s="184"/>
      <c r="K139" s="184"/>
      <c r="L139" s="137" t="str">
        <f t="shared" si="5"/>
        <v/>
      </c>
      <c r="M139" s="6"/>
    </row>
    <row r="140" spans="1:13" x14ac:dyDescent="0.2">
      <c r="A140" s="1"/>
      <c r="B140" s="562"/>
      <c r="C140" s="563"/>
      <c r="D140" s="563"/>
      <c r="E140" s="563"/>
      <c r="F140" s="563"/>
      <c r="G140" s="563"/>
      <c r="H140" s="563"/>
      <c r="I140" s="564"/>
      <c r="J140" s="184"/>
      <c r="K140" s="184"/>
      <c r="L140" s="137" t="str">
        <f t="shared" si="5"/>
        <v/>
      </c>
      <c r="M140" s="6"/>
    </row>
    <row r="141" spans="1:13" x14ac:dyDescent="0.2">
      <c r="A141" s="1"/>
      <c r="B141" s="562"/>
      <c r="C141" s="563"/>
      <c r="D141" s="563"/>
      <c r="E141" s="563"/>
      <c r="F141" s="563"/>
      <c r="G141" s="563"/>
      <c r="H141" s="563"/>
      <c r="I141" s="564"/>
      <c r="J141" s="184"/>
      <c r="K141" s="184"/>
      <c r="L141" s="137" t="str">
        <f t="shared" si="5"/>
        <v/>
      </c>
      <c r="M141" s="6"/>
    </row>
    <row r="142" spans="1:13" x14ac:dyDescent="0.2">
      <c r="A142" s="1"/>
      <c r="B142" s="562"/>
      <c r="C142" s="563"/>
      <c r="D142" s="563"/>
      <c r="E142" s="563"/>
      <c r="F142" s="563"/>
      <c r="G142" s="563"/>
      <c r="H142" s="563"/>
      <c r="I142" s="564"/>
      <c r="J142" s="184"/>
      <c r="K142" s="184"/>
      <c r="L142" s="137" t="str">
        <f t="shared" si="5"/>
        <v/>
      </c>
      <c r="M142" s="6"/>
    </row>
    <row r="143" spans="1:13" x14ac:dyDescent="0.2">
      <c r="A143" s="1"/>
      <c r="B143" s="562"/>
      <c r="C143" s="563"/>
      <c r="D143" s="563"/>
      <c r="E143" s="563"/>
      <c r="F143" s="563"/>
      <c r="G143" s="563"/>
      <c r="H143" s="563"/>
      <c r="I143" s="564"/>
      <c r="J143" s="184"/>
      <c r="K143" s="184"/>
      <c r="L143" s="137" t="str">
        <f t="shared" si="5"/>
        <v/>
      </c>
      <c r="M143" s="6"/>
    </row>
    <row r="144" spans="1:13" x14ac:dyDescent="0.2">
      <c r="A144" s="1"/>
      <c r="B144" s="562"/>
      <c r="C144" s="563"/>
      <c r="D144" s="563"/>
      <c r="E144" s="563"/>
      <c r="F144" s="563"/>
      <c r="G144" s="563"/>
      <c r="H144" s="563"/>
      <c r="I144" s="564"/>
      <c r="J144" s="184"/>
      <c r="K144" s="184"/>
      <c r="L144" s="137" t="str">
        <f t="shared" si="5"/>
        <v/>
      </c>
      <c r="M144" s="6"/>
    </row>
    <row r="145" spans="1:13" x14ac:dyDescent="0.2">
      <c r="A145" s="1"/>
      <c r="B145" s="562"/>
      <c r="C145" s="563"/>
      <c r="D145" s="563"/>
      <c r="E145" s="563"/>
      <c r="F145" s="563"/>
      <c r="G145" s="563"/>
      <c r="H145" s="563"/>
      <c r="I145" s="564"/>
      <c r="J145" s="184"/>
      <c r="K145" s="184"/>
      <c r="L145" s="137" t="str">
        <f t="shared" si="5"/>
        <v/>
      </c>
      <c r="M145" s="6"/>
    </row>
    <row r="146" spans="1:13" x14ac:dyDescent="0.2">
      <c r="A146" s="1"/>
      <c r="B146" s="562"/>
      <c r="C146" s="563"/>
      <c r="D146" s="563"/>
      <c r="E146" s="563"/>
      <c r="F146" s="563"/>
      <c r="G146" s="563"/>
      <c r="H146" s="563"/>
      <c r="I146" s="564"/>
      <c r="J146" s="184"/>
      <c r="K146" s="184"/>
      <c r="L146" s="137" t="str">
        <f t="shared" si="5"/>
        <v/>
      </c>
      <c r="M146" s="6"/>
    </row>
    <row r="147" spans="1:13" x14ac:dyDescent="0.2">
      <c r="A147" s="1"/>
      <c r="B147" s="17"/>
      <c r="C147" s="17"/>
      <c r="D147" s="3"/>
      <c r="E147" s="3"/>
      <c r="F147" s="18"/>
      <c r="G147" s="3"/>
      <c r="H147" s="3"/>
      <c r="I147" s="3"/>
      <c r="J147" s="37"/>
      <c r="K147" s="37" t="s">
        <v>313</v>
      </c>
      <c r="L147" s="112">
        <f>SUM(L127:L146)</f>
        <v>0</v>
      </c>
      <c r="M147" s="6"/>
    </row>
    <row r="148" spans="1:13" ht="9" customHeight="1" x14ac:dyDescent="0.2">
      <c r="A148" s="1"/>
      <c r="B148" s="17"/>
      <c r="C148" s="17"/>
      <c r="D148" s="3"/>
      <c r="E148" s="3"/>
      <c r="F148" s="18"/>
      <c r="G148" s="3"/>
      <c r="H148" s="3"/>
      <c r="I148" s="3"/>
      <c r="J148" s="3"/>
      <c r="K148" s="40"/>
      <c r="L148" s="37"/>
      <c r="M148" s="133"/>
    </row>
    <row r="149" spans="1:13" ht="12.75" customHeight="1" x14ac:dyDescent="0.2">
      <c r="A149" s="1"/>
      <c r="B149" s="17"/>
      <c r="C149" s="17"/>
      <c r="D149" s="252" t="s">
        <v>727</v>
      </c>
      <c r="E149" s="3"/>
      <c r="F149" s="3"/>
      <c r="G149" s="3"/>
      <c r="H149" s="3"/>
      <c r="I149" s="3"/>
      <c r="J149" s="3"/>
      <c r="K149" s="37"/>
      <c r="L149" s="138">
        <f>Calculation!I6</f>
        <v>0</v>
      </c>
      <c r="M149" s="6"/>
    </row>
    <row r="150" spans="1:13" x14ac:dyDescent="0.2">
      <c r="A150" s="1"/>
      <c r="B150" s="3"/>
      <c r="C150" s="3"/>
      <c r="D150" s="3"/>
      <c r="E150" s="3"/>
      <c r="F150" s="18"/>
      <c r="G150" s="3"/>
      <c r="H150" s="3"/>
      <c r="I150" s="3"/>
      <c r="J150" s="3"/>
      <c r="K150" s="40"/>
      <c r="L150" s="37"/>
      <c r="M150" s="133"/>
    </row>
    <row r="151" spans="1:13" x14ac:dyDescent="0.2">
      <c r="A151" s="1"/>
      <c r="B151" s="3"/>
      <c r="C151" s="3"/>
      <c r="D151" s="3"/>
      <c r="E151" s="3"/>
      <c r="F151" s="18"/>
      <c r="G151" s="18" t="s">
        <v>588</v>
      </c>
      <c r="H151" s="18"/>
      <c r="I151" s="3"/>
      <c r="J151" s="40"/>
      <c r="K151" s="40"/>
      <c r="L151" s="112">
        <f>L147+L121+L87-L149</f>
        <v>0</v>
      </c>
      <c r="M151" s="6"/>
    </row>
    <row r="152" spans="1:13" x14ac:dyDescent="0.2">
      <c r="A152" s="1"/>
      <c r="B152" s="3"/>
      <c r="C152" s="3"/>
      <c r="D152" s="3"/>
      <c r="E152" s="3"/>
      <c r="F152" s="18"/>
      <c r="G152" s="252" t="s">
        <v>852</v>
      </c>
      <c r="H152" s="3"/>
      <c r="I152" s="3"/>
      <c r="J152" s="40"/>
      <c r="K152" s="41" t="s">
        <v>728</v>
      </c>
      <c r="L152" s="42"/>
      <c r="M152" s="6"/>
    </row>
    <row r="153" spans="1:13" x14ac:dyDescent="0.2">
      <c r="A153" s="1"/>
      <c r="B153" s="17"/>
      <c r="C153" s="17"/>
      <c r="D153" s="3"/>
      <c r="E153" s="3"/>
      <c r="F153" s="18"/>
      <c r="G153" s="3"/>
      <c r="H153" s="3"/>
      <c r="I153" s="3"/>
      <c r="J153" s="3"/>
      <c r="K153" s="40"/>
      <c r="L153" s="37"/>
      <c r="M153" s="133"/>
    </row>
    <row r="154" spans="1:13" ht="29.25" customHeight="1" x14ac:dyDescent="0.2">
      <c r="A154" s="1"/>
      <c r="B154" s="557" t="s">
        <v>317</v>
      </c>
      <c r="C154" s="558"/>
      <c r="D154" s="558"/>
      <c r="E154" s="558"/>
      <c r="F154" s="558"/>
      <c r="G154" s="558"/>
      <c r="H154" s="558"/>
      <c r="I154" s="558"/>
      <c r="J154" s="558"/>
      <c r="K154" s="558"/>
      <c r="L154" s="558"/>
      <c r="M154" s="133"/>
    </row>
    <row r="155" spans="1:13" x14ac:dyDescent="0.2">
      <c r="A155" s="2"/>
      <c r="B155" s="7"/>
      <c r="C155" s="7"/>
      <c r="D155" s="7"/>
      <c r="E155" s="7"/>
      <c r="F155" s="7"/>
      <c r="G155" s="7"/>
      <c r="H155" s="7"/>
      <c r="I155" s="7"/>
      <c r="J155" s="7"/>
      <c r="K155" s="43"/>
      <c r="L155" s="43"/>
      <c r="M155" s="8"/>
    </row>
    <row r="157" spans="1:13" hidden="1" x14ac:dyDescent="0.2">
      <c r="A157" s="192"/>
      <c r="B157" s="192"/>
    </row>
    <row r="158" spans="1:13" ht="12" hidden="1" customHeight="1" x14ac:dyDescent="0.2">
      <c r="A158" s="192" t="s">
        <v>288</v>
      </c>
      <c r="B158" s="192"/>
    </row>
    <row r="159" spans="1:13" ht="12" hidden="1" customHeight="1" x14ac:dyDescent="0.2">
      <c r="A159" s="192" t="s">
        <v>289</v>
      </c>
      <c r="B159" s="192"/>
    </row>
    <row r="160" spans="1:13" ht="12" hidden="1" customHeight="1" x14ac:dyDescent="0.2">
      <c r="A160" s="192" t="s">
        <v>290</v>
      </c>
      <c r="B160" s="192"/>
    </row>
    <row r="161" spans="1:2" ht="13.5" hidden="1" customHeight="1" x14ac:dyDescent="0.2">
      <c r="A161" s="192" t="s">
        <v>318</v>
      </c>
      <c r="B161" s="192"/>
    </row>
    <row r="162" spans="1:2" ht="12" hidden="1" customHeight="1" x14ac:dyDescent="0.2">
      <c r="A162" s="192"/>
      <c r="B162" s="192"/>
    </row>
    <row r="163" spans="1:2" hidden="1" x14ac:dyDescent="0.2">
      <c r="A163" s="192" t="s">
        <v>319</v>
      </c>
      <c r="B163" s="192"/>
    </row>
    <row r="164" spans="1:2" hidden="1" x14ac:dyDescent="0.2">
      <c r="A164" s="192" t="s">
        <v>320</v>
      </c>
      <c r="B164" s="192"/>
    </row>
    <row r="165" spans="1:2" hidden="1" x14ac:dyDescent="0.2">
      <c r="A165" s="192"/>
      <c r="B165" s="192"/>
    </row>
    <row r="210" spans="1:2" x14ac:dyDescent="0.2">
      <c r="A210" s="164" t="s">
        <v>289</v>
      </c>
      <c r="B210" s="164"/>
    </row>
    <row r="211" spans="1:2" x14ac:dyDescent="0.2">
      <c r="A211" s="164" t="s">
        <v>291</v>
      </c>
      <c r="B211" s="164"/>
    </row>
    <row r="212" spans="1:2" x14ac:dyDescent="0.2">
      <c r="A212" s="164" t="s">
        <v>321</v>
      </c>
      <c r="B212" s="164"/>
    </row>
    <row r="213" spans="1:2" x14ac:dyDescent="0.2">
      <c r="A213" s="164" t="s">
        <v>290</v>
      </c>
      <c r="B213" s="164"/>
    </row>
  </sheetData>
  <sheetProtection algorithmName="SHA-512" hashValue="5XWGKu1L6FvYzn4FC4gN9/1R3YIqDirr8SWppgItaB8PARbZmvdA95CTPxs8u7nU28zkh0vA9uQYnPyqXaqakw==" saltValue="1eBzPk2/FpDGsO7rXPRGFQ==" spinCount="100000" sheet="1" objects="1" scenarios="1"/>
  <dataConsolidate>
    <dataRefs count="1">
      <dataRef ref="A187:A190" sheet="Previous Year - NGI"/>
    </dataRefs>
  </dataConsolidate>
  <mergeCells count="54">
    <mergeCell ref="B114:C114"/>
    <mergeCell ref="B115:C115"/>
    <mergeCell ref="B116:C116"/>
    <mergeCell ref="B109:C109"/>
    <mergeCell ref="B110:C110"/>
    <mergeCell ref="B112:C112"/>
    <mergeCell ref="B111:C111"/>
    <mergeCell ref="B113:C113"/>
    <mergeCell ref="B2:E2"/>
    <mergeCell ref="B141:I141"/>
    <mergeCell ref="B142:I142"/>
    <mergeCell ref="B119:C119"/>
    <mergeCell ref="B120:C120"/>
    <mergeCell ref="B92:C92"/>
    <mergeCell ref="B107:C107"/>
    <mergeCell ref="B108:C108"/>
    <mergeCell ref="B103:C103"/>
    <mergeCell ref="B135:I135"/>
    <mergeCell ref="B136:I136"/>
    <mergeCell ref="B137:I137"/>
    <mergeCell ref="B138:I138"/>
    <mergeCell ref="B18:L18"/>
    <mergeCell ref="B118:C118"/>
    <mergeCell ref="B117:C117"/>
    <mergeCell ref="B126:I126"/>
    <mergeCell ref="B144:I144"/>
    <mergeCell ref="B133:I133"/>
    <mergeCell ref="B134:I134"/>
    <mergeCell ref="B145:I145"/>
    <mergeCell ref="B143:I143"/>
    <mergeCell ref="B139:I139"/>
    <mergeCell ref="B140:I140"/>
    <mergeCell ref="B130:I130"/>
    <mergeCell ref="B131:I131"/>
    <mergeCell ref="B132:I132"/>
    <mergeCell ref="B127:I127"/>
    <mergeCell ref="B128:I128"/>
    <mergeCell ref="B129:I129"/>
    <mergeCell ref="B154:L154"/>
    <mergeCell ref="B13:L13"/>
    <mergeCell ref="B106:C106"/>
    <mergeCell ref="B100:C100"/>
    <mergeCell ref="B104:C104"/>
    <mergeCell ref="B105:C105"/>
    <mergeCell ref="B96:C96"/>
    <mergeCell ref="B97:C97"/>
    <mergeCell ref="B101:C101"/>
    <mergeCell ref="B102:C102"/>
    <mergeCell ref="B98:C98"/>
    <mergeCell ref="B99:C99"/>
    <mergeCell ref="B93:C93"/>
    <mergeCell ref="B94:C94"/>
    <mergeCell ref="B95:C95"/>
    <mergeCell ref="B146:I146"/>
  </mergeCells>
  <phoneticPr fontId="0" type="noConversion"/>
  <dataValidations xWindow="108" yWindow="428" count="7">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24:C86" xr:uid="{00000000-0002-0000-0500-000000000000}">
      <formula1>NOT(ISBLANK(B24))</formula1>
    </dataValidation>
    <dataValidation allowBlank="1" showInputMessage="1" showErrorMessage="1" promptTitle="Note:" prompt="Please enter Minimum, Ad Valorem Rate and Base Amount for this rating category/sub-category on the same row." sqref="H93:H120 H24:H86" xr:uid="{00000000-0002-0000-0500-000001000000}"/>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3:E120 E32:E86 E24" xr:uid="{00000000-0002-0000-0500-000002000000}"/>
    <dataValidation allowBlank="1" showInputMessage="1" showErrorMessage="1" promptTitle="Note:" prompt="Total land value includes all rateable parcels including those parcels subject to a minimum." sqref="J93:J120 J24:J86" xr:uid="{00000000-0002-0000-0500-000003000000}"/>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93:F120 F24 F32:F86" xr:uid="{00000000-0002-0000-0500-000004000000}"/>
    <dataValidation type="list" allowBlank="1" showInputMessage="1" showErrorMessage="1" errorTitle="Data Entry Error" error="Please select one of the available options from the drop-down list." promptTitle="Note:" prompt="Select one of the available rating categories from the drop-down list." sqref="B24:B25" xr:uid="{00000000-0002-0000-0500-000005000000}">
      <formula1>$A$158:$A$161</formula1>
    </dataValidation>
    <dataValidation type="list" allowBlank="1" showInputMessage="1" showErrorMessage="1" sqref="B26:B86" xr:uid="{00000000-0002-0000-0500-000006000000}">
      <formula1>$A$158:$A$161</formula1>
    </dataValidation>
  </dataValidations>
  <printOptions horizontalCentered="1"/>
  <pageMargins left="0.35433070866141736" right="0.35433070866141736" top="0.39370078740157483" bottom="0.70866141732283472" header="0.19685039370078741" footer="0.39370078740157483"/>
  <pageSetup paperSize="9" orientation="landscape" horizontalDpi="300" verticalDpi="300" r:id="rId1"/>
  <headerFooter alignWithMargins="0">
    <oddHeader xml:space="preserve">&amp;C&amp;"Arial,Bold"Office of Local Government - 2021-22 Permissible Income Workpapers </oddHeader>
    <oddFooter>&amp;A</oddFooter>
  </headerFooter>
  <rowBreaks count="3" manualBreakCount="3">
    <brk id="14" max="16383" man="1"/>
    <brk id="88" max="16383" man="1"/>
    <brk id="1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L53"/>
  <sheetViews>
    <sheetView zoomScale="115" zoomScaleNormal="115" workbookViewId="0">
      <selection activeCell="B1" sqref="B1"/>
    </sheetView>
  </sheetViews>
  <sheetFormatPr defaultRowHeight="12.75" x14ac:dyDescent="0.2"/>
  <cols>
    <col min="1" max="1" width="2.42578125" customWidth="1"/>
    <col min="2" max="2" width="10.42578125" customWidth="1"/>
    <col min="12" max="12" width="3.140625" customWidth="1"/>
  </cols>
  <sheetData>
    <row r="1" spans="1:12" x14ac:dyDescent="0.2">
      <c r="A1" s="242"/>
      <c r="B1" s="4"/>
      <c r="C1" s="4"/>
      <c r="D1" s="4"/>
      <c r="E1" s="4"/>
      <c r="F1" s="4"/>
      <c r="G1" s="4"/>
      <c r="H1" s="4"/>
      <c r="I1" s="4"/>
      <c r="J1" s="4"/>
      <c r="K1" s="4"/>
      <c r="L1" s="5"/>
    </row>
    <row r="2" spans="1:12" ht="20.25" x14ac:dyDescent="0.3">
      <c r="A2" s="1"/>
      <c r="B2" s="186" t="s">
        <v>850</v>
      </c>
      <c r="C2" s="3"/>
      <c r="D2" s="3"/>
      <c r="E2" s="3"/>
      <c r="F2" s="3"/>
      <c r="G2" s="3"/>
      <c r="H2" s="3"/>
      <c r="I2" s="3"/>
      <c r="J2" s="3"/>
      <c r="K2" s="3"/>
      <c r="L2" s="6"/>
    </row>
    <row r="3" spans="1:12" ht="6.75" customHeight="1" x14ac:dyDescent="0.2">
      <c r="A3" s="1"/>
      <c r="B3" s="3"/>
      <c r="C3" s="3"/>
      <c r="D3" s="3"/>
      <c r="E3" s="3"/>
      <c r="F3" s="3"/>
      <c r="G3" s="3"/>
      <c r="H3" s="3"/>
      <c r="I3" s="3"/>
      <c r="J3" s="3"/>
      <c r="K3" s="3"/>
      <c r="L3" s="6"/>
    </row>
    <row r="4" spans="1:12" ht="15.75" x14ac:dyDescent="0.25">
      <c r="A4" s="1"/>
      <c r="B4" s="185" t="s">
        <v>783</v>
      </c>
      <c r="C4" s="3"/>
      <c r="D4" s="3"/>
      <c r="E4" s="3"/>
      <c r="F4" s="3"/>
      <c r="G4" s="3"/>
      <c r="H4" s="3"/>
      <c r="I4" s="3"/>
      <c r="J4" s="3"/>
      <c r="K4" s="3"/>
      <c r="L4" s="6"/>
    </row>
    <row r="5" spans="1:12" ht="12.75" customHeight="1" x14ac:dyDescent="0.2">
      <c r="A5" s="1"/>
      <c r="B5" s="160"/>
      <c r="C5" s="160"/>
      <c r="D5" s="160"/>
      <c r="E5" s="160"/>
      <c r="F5" s="160"/>
      <c r="G5" s="160"/>
      <c r="H5" s="160"/>
      <c r="I5" s="160"/>
      <c r="J5" s="160"/>
      <c r="K5" s="160"/>
      <c r="L5" s="6"/>
    </row>
    <row r="6" spans="1:12" ht="15.75" x14ac:dyDescent="0.25">
      <c r="A6" s="1"/>
      <c r="B6" s="48" t="s">
        <v>322</v>
      </c>
      <c r="C6" s="160" t="s">
        <v>589</v>
      </c>
      <c r="D6" s="160"/>
      <c r="E6" s="160"/>
      <c r="F6" s="160"/>
      <c r="G6" s="160"/>
      <c r="H6" s="160"/>
      <c r="I6" s="160"/>
      <c r="J6" s="160"/>
      <c r="K6" s="160"/>
      <c r="L6" s="6"/>
    </row>
    <row r="7" spans="1:12" ht="15.75" x14ac:dyDescent="0.25">
      <c r="A7" s="1"/>
      <c r="B7" s="48"/>
      <c r="C7" s="160" t="s">
        <v>590</v>
      </c>
      <c r="D7" s="160"/>
      <c r="E7" s="160"/>
      <c r="F7" s="160"/>
      <c r="G7" s="160"/>
      <c r="H7" s="160"/>
      <c r="I7" s="160"/>
      <c r="J7" s="160"/>
      <c r="K7" s="160"/>
      <c r="L7" s="6"/>
    </row>
    <row r="8" spans="1:12" ht="15.75" x14ac:dyDescent="0.25">
      <c r="A8" s="1"/>
      <c r="B8" s="48"/>
      <c r="C8" s="160" t="s">
        <v>591</v>
      </c>
      <c r="D8" s="160"/>
      <c r="E8" s="160"/>
      <c r="F8" s="160"/>
      <c r="G8" s="160"/>
      <c r="H8" s="160"/>
      <c r="I8" s="160"/>
      <c r="J8" s="160"/>
      <c r="K8" s="160"/>
      <c r="L8" s="6"/>
    </row>
    <row r="9" spans="1:12" ht="15" x14ac:dyDescent="0.2">
      <c r="A9" s="1"/>
      <c r="B9" s="160"/>
      <c r="C9" s="160"/>
      <c r="D9" s="160"/>
      <c r="E9" s="160"/>
      <c r="F9" s="160"/>
      <c r="G9" s="160"/>
      <c r="H9" s="160"/>
      <c r="I9" s="160"/>
      <c r="J9" s="160"/>
      <c r="K9" s="160"/>
      <c r="L9" s="6"/>
    </row>
    <row r="10" spans="1:12" ht="15.75" x14ac:dyDescent="0.25">
      <c r="A10" s="1"/>
      <c r="B10" s="48" t="s">
        <v>207</v>
      </c>
      <c r="C10" s="160"/>
      <c r="D10" s="160"/>
      <c r="E10" s="160"/>
      <c r="F10" s="160"/>
      <c r="G10" s="160"/>
      <c r="H10" s="160"/>
      <c r="I10" s="160"/>
      <c r="J10" s="160"/>
      <c r="K10" s="160"/>
      <c r="L10" s="6"/>
    </row>
    <row r="11" spans="1:12" ht="15" x14ac:dyDescent="0.2">
      <c r="A11" s="1"/>
      <c r="B11" s="187" t="s">
        <v>208</v>
      </c>
      <c r="C11" s="160" t="s">
        <v>592</v>
      </c>
      <c r="D11" s="160"/>
      <c r="E11" s="160"/>
      <c r="F11" s="160"/>
      <c r="G11" s="160"/>
      <c r="H11" s="160"/>
      <c r="I11" s="160"/>
      <c r="J11" s="160"/>
      <c r="K11" s="160"/>
      <c r="L11" s="6"/>
    </row>
    <row r="12" spans="1:12" ht="15" x14ac:dyDescent="0.2">
      <c r="A12" s="1"/>
      <c r="B12" s="187"/>
      <c r="C12" s="160" t="s">
        <v>323</v>
      </c>
      <c r="D12" s="160"/>
      <c r="E12" s="160"/>
      <c r="F12" s="160"/>
      <c r="G12" s="160"/>
      <c r="H12" s="160"/>
      <c r="I12" s="160"/>
      <c r="J12" s="160"/>
      <c r="K12" s="160"/>
      <c r="L12" s="6"/>
    </row>
    <row r="13" spans="1:12" ht="15" x14ac:dyDescent="0.2">
      <c r="A13" s="1"/>
      <c r="B13" s="187"/>
      <c r="C13" s="160" t="s">
        <v>324</v>
      </c>
      <c r="D13" s="160"/>
      <c r="E13" s="160"/>
      <c r="F13" s="160"/>
      <c r="G13" s="160"/>
      <c r="H13" s="160"/>
      <c r="I13" s="160"/>
      <c r="J13" s="160"/>
      <c r="K13" s="160"/>
      <c r="L13" s="6"/>
    </row>
    <row r="14" spans="1:12" ht="15" x14ac:dyDescent="0.2">
      <c r="A14" s="1"/>
      <c r="B14" s="187"/>
      <c r="C14" s="160"/>
      <c r="D14" s="160"/>
      <c r="E14" s="160"/>
      <c r="F14" s="160"/>
      <c r="G14" s="160"/>
      <c r="H14" s="160"/>
      <c r="I14" s="160"/>
      <c r="J14" s="160"/>
      <c r="K14" s="160"/>
      <c r="L14" s="6"/>
    </row>
    <row r="15" spans="1:12" ht="15.75" x14ac:dyDescent="0.25">
      <c r="A15" s="1"/>
      <c r="B15" s="187"/>
      <c r="C15" s="48" t="s">
        <v>325</v>
      </c>
      <c r="D15" s="160" t="s">
        <v>326</v>
      </c>
      <c r="E15" s="160"/>
      <c r="F15" s="160"/>
      <c r="G15" s="160"/>
      <c r="H15" s="160"/>
      <c r="I15" s="160"/>
      <c r="J15" s="160"/>
      <c r="K15" s="160"/>
      <c r="L15" s="6"/>
    </row>
    <row r="16" spans="1:12" ht="15.75" x14ac:dyDescent="0.25">
      <c r="A16" s="1"/>
      <c r="B16" s="187"/>
      <c r="C16" s="187"/>
      <c r="D16" s="160" t="s">
        <v>327</v>
      </c>
      <c r="E16" s="160"/>
      <c r="F16" s="160"/>
      <c r="G16" s="160"/>
      <c r="H16" s="160"/>
      <c r="I16" s="160"/>
      <c r="J16" s="160"/>
      <c r="K16" s="160"/>
      <c r="L16" s="6"/>
    </row>
    <row r="17" spans="1:12" ht="15" x14ac:dyDescent="0.2">
      <c r="A17" s="1"/>
      <c r="B17" s="187"/>
      <c r="C17" s="187"/>
      <c r="D17" s="160" t="s">
        <v>328</v>
      </c>
      <c r="E17" s="160"/>
      <c r="F17" s="160"/>
      <c r="G17" s="160"/>
      <c r="H17" s="160"/>
      <c r="I17" s="160"/>
      <c r="J17" s="160"/>
      <c r="K17" s="160"/>
      <c r="L17" s="6"/>
    </row>
    <row r="18" spans="1:12" ht="15" x14ac:dyDescent="0.2">
      <c r="A18" s="1"/>
      <c r="B18" s="187"/>
      <c r="C18" s="160"/>
      <c r="D18" s="160"/>
      <c r="E18" s="160"/>
      <c r="F18" s="160"/>
      <c r="G18" s="160"/>
      <c r="H18" s="160"/>
      <c r="I18" s="160"/>
      <c r="J18" s="160"/>
      <c r="K18" s="160"/>
      <c r="L18" s="6"/>
    </row>
    <row r="19" spans="1:12" ht="15" x14ac:dyDescent="0.2">
      <c r="A19" s="1"/>
      <c r="B19" s="187"/>
      <c r="C19" s="190" t="s">
        <v>329</v>
      </c>
      <c r="D19" s="160"/>
      <c r="E19" s="160"/>
      <c r="F19" s="160"/>
      <c r="G19" s="160"/>
      <c r="H19" s="160"/>
      <c r="I19" s="160"/>
      <c r="J19" s="160"/>
      <c r="K19" s="160"/>
      <c r="L19" s="6"/>
    </row>
    <row r="20" spans="1:12" ht="15.75" x14ac:dyDescent="0.25">
      <c r="A20" s="1"/>
      <c r="B20" s="187" t="s">
        <v>208</v>
      </c>
      <c r="C20" s="160" t="s">
        <v>330</v>
      </c>
      <c r="D20" s="160"/>
      <c r="E20" s="160"/>
      <c r="F20" s="160"/>
      <c r="G20" s="160"/>
      <c r="H20" s="160"/>
      <c r="I20" s="160"/>
      <c r="J20" s="160"/>
      <c r="K20" s="160"/>
      <c r="L20" s="6"/>
    </row>
    <row r="21" spans="1:12" ht="15" x14ac:dyDescent="0.2">
      <c r="A21" s="1"/>
      <c r="B21" s="187"/>
      <c r="C21" s="160" t="s">
        <v>784</v>
      </c>
      <c r="D21" s="160"/>
      <c r="E21" s="160"/>
      <c r="F21" s="160"/>
      <c r="G21" s="160"/>
      <c r="H21" s="160"/>
      <c r="I21" s="160"/>
      <c r="J21" s="160"/>
      <c r="K21" s="160"/>
      <c r="L21" s="6"/>
    </row>
    <row r="22" spans="1:12" ht="15" x14ac:dyDescent="0.2">
      <c r="A22" s="1"/>
      <c r="B22" s="187"/>
      <c r="C22" s="160"/>
      <c r="D22" s="160"/>
      <c r="E22" s="160"/>
      <c r="F22" s="160"/>
      <c r="G22" s="160"/>
      <c r="H22" s="160"/>
      <c r="I22" s="160"/>
      <c r="J22" s="160"/>
      <c r="K22" s="160"/>
      <c r="L22" s="6"/>
    </row>
    <row r="23" spans="1:12" ht="15" x14ac:dyDescent="0.2">
      <c r="A23" s="1"/>
      <c r="B23" s="187"/>
      <c r="C23" s="190" t="s">
        <v>185</v>
      </c>
      <c r="D23" s="160"/>
      <c r="E23" s="160"/>
      <c r="F23" s="160"/>
      <c r="G23" s="160"/>
      <c r="H23" s="160"/>
      <c r="I23" s="160"/>
      <c r="J23" s="160"/>
      <c r="K23" s="160"/>
      <c r="L23" s="6"/>
    </row>
    <row r="24" spans="1:12" s="192" customFormat="1" ht="15" x14ac:dyDescent="0.2">
      <c r="A24" s="253"/>
      <c r="B24" s="187" t="s">
        <v>208</v>
      </c>
      <c r="C24" s="105" t="s">
        <v>331</v>
      </c>
      <c r="D24" s="160"/>
      <c r="E24" s="160"/>
      <c r="F24" s="160"/>
      <c r="G24" s="160"/>
      <c r="H24" s="160"/>
      <c r="I24" s="160"/>
      <c r="J24" s="160"/>
      <c r="K24" s="160"/>
      <c r="L24" s="254"/>
    </row>
    <row r="25" spans="1:12" s="192" customFormat="1" ht="15" x14ac:dyDescent="0.2">
      <c r="A25" s="253"/>
      <c r="B25" s="187"/>
      <c r="C25" s="105" t="s">
        <v>332</v>
      </c>
      <c r="D25" s="160"/>
      <c r="E25" s="160"/>
      <c r="F25" s="160"/>
      <c r="G25" s="160"/>
      <c r="H25" s="160"/>
      <c r="I25" s="160"/>
      <c r="J25" s="160"/>
      <c r="K25" s="160"/>
      <c r="L25" s="254"/>
    </row>
    <row r="26" spans="1:12" s="192" customFormat="1" ht="15" x14ac:dyDescent="0.2">
      <c r="A26" s="253"/>
      <c r="B26" s="187"/>
      <c r="C26" s="105" t="s">
        <v>785</v>
      </c>
      <c r="D26" s="160"/>
      <c r="E26" s="160"/>
      <c r="F26" s="160"/>
      <c r="G26" s="160"/>
      <c r="H26" s="160"/>
      <c r="I26" s="160"/>
      <c r="J26" s="160"/>
      <c r="K26" s="160"/>
      <c r="L26" s="254"/>
    </row>
    <row r="27" spans="1:12" ht="15" x14ac:dyDescent="0.2">
      <c r="A27" s="1"/>
      <c r="B27" s="187" t="s">
        <v>208</v>
      </c>
      <c r="C27" s="160" t="s">
        <v>593</v>
      </c>
      <c r="D27" s="160"/>
      <c r="E27" s="160"/>
      <c r="F27" s="160"/>
      <c r="G27" s="160"/>
      <c r="H27" s="160"/>
      <c r="I27" s="160"/>
      <c r="J27" s="160"/>
      <c r="K27" s="160"/>
      <c r="L27" s="6"/>
    </row>
    <row r="28" spans="1:12" ht="15" x14ac:dyDescent="0.2">
      <c r="A28" s="1"/>
      <c r="B28" s="187"/>
      <c r="C28" s="160" t="s">
        <v>650</v>
      </c>
      <c r="D28" s="160"/>
      <c r="E28" s="160"/>
      <c r="F28" s="160"/>
      <c r="G28" s="160"/>
      <c r="H28" s="160"/>
      <c r="I28" s="160"/>
      <c r="J28" s="160"/>
      <c r="K28" s="160"/>
      <c r="L28" s="6"/>
    </row>
    <row r="29" spans="1:12" ht="15" x14ac:dyDescent="0.2">
      <c r="A29" s="1"/>
      <c r="B29" s="187"/>
      <c r="C29" s="160" t="s">
        <v>654</v>
      </c>
      <c r="D29" s="160"/>
      <c r="E29" s="160"/>
      <c r="F29" s="160"/>
      <c r="G29" s="160"/>
      <c r="H29" s="160"/>
      <c r="I29" s="160"/>
      <c r="J29" s="160"/>
      <c r="K29" s="160"/>
      <c r="L29" s="6"/>
    </row>
    <row r="30" spans="1:12" ht="15" x14ac:dyDescent="0.2">
      <c r="A30" s="1"/>
      <c r="B30" s="187"/>
      <c r="C30" s="160" t="s">
        <v>786</v>
      </c>
      <c r="D30" s="160"/>
      <c r="E30" s="160"/>
      <c r="F30" s="160"/>
      <c r="G30" s="160"/>
      <c r="H30" s="160"/>
      <c r="I30" s="160"/>
      <c r="J30" s="160"/>
      <c r="K30" s="160"/>
      <c r="L30" s="6"/>
    </row>
    <row r="31" spans="1:12" ht="15" x14ac:dyDescent="0.2">
      <c r="A31" s="1"/>
      <c r="B31" s="187" t="s">
        <v>208</v>
      </c>
      <c r="C31" s="160" t="s">
        <v>652</v>
      </c>
      <c r="D31" s="160"/>
      <c r="E31" s="160"/>
      <c r="F31" s="160"/>
      <c r="G31" s="160"/>
      <c r="H31" s="160"/>
      <c r="I31" s="160"/>
      <c r="J31" s="160"/>
      <c r="K31" s="160"/>
      <c r="L31" s="6"/>
    </row>
    <row r="32" spans="1:12" ht="15" x14ac:dyDescent="0.2">
      <c r="A32" s="1"/>
      <c r="B32" s="187"/>
      <c r="C32" s="160" t="s">
        <v>651</v>
      </c>
      <c r="D32" s="160"/>
      <c r="E32" s="160"/>
      <c r="F32" s="160"/>
      <c r="G32" s="160"/>
      <c r="H32" s="160"/>
      <c r="I32" s="160"/>
      <c r="J32" s="160"/>
      <c r="K32" s="160"/>
      <c r="L32" s="6"/>
    </row>
    <row r="33" spans="1:12" ht="15" x14ac:dyDescent="0.2">
      <c r="A33" s="1"/>
      <c r="B33" s="187"/>
      <c r="C33" s="160"/>
      <c r="D33" s="160"/>
      <c r="E33" s="160"/>
      <c r="F33" s="160"/>
      <c r="G33" s="160"/>
      <c r="H33" s="160"/>
      <c r="I33" s="160"/>
      <c r="J33" s="160"/>
      <c r="K33" s="160"/>
      <c r="L33" s="6"/>
    </row>
    <row r="34" spans="1:12" ht="18" x14ac:dyDescent="0.25">
      <c r="A34" s="1"/>
      <c r="B34" s="556" t="s">
        <v>215</v>
      </c>
      <c r="C34" s="556"/>
      <c r="D34" s="556"/>
      <c r="E34" s="556"/>
      <c r="F34" s="556"/>
      <c r="G34" s="556"/>
      <c r="H34" s="556"/>
      <c r="I34" s="556"/>
      <c r="J34" s="556"/>
      <c r="K34" s="556"/>
      <c r="L34" s="6"/>
    </row>
    <row r="35" spans="1:12" ht="15" x14ac:dyDescent="0.2">
      <c r="A35" s="1"/>
      <c r="B35" s="187"/>
      <c r="C35" s="160"/>
      <c r="D35" s="160"/>
      <c r="E35" s="160"/>
      <c r="F35" s="160"/>
      <c r="G35" s="160"/>
      <c r="H35" s="160"/>
      <c r="I35" s="160"/>
      <c r="J35" s="160"/>
      <c r="K35" s="160"/>
      <c r="L35" s="6"/>
    </row>
    <row r="36" spans="1:12" ht="15.75" x14ac:dyDescent="0.25">
      <c r="A36" s="1"/>
      <c r="B36" s="101" t="s">
        <v>333</v>
      </c>
      <c r="C36" s="160"/>
      <c r="D36" s="160"/>
      <c r="E36" s="160"/>
      <c r="F36" s="160"/>
      <c r="G36" s="160"/>
      <c r="H36" s="160"/>
      <c r="I36" s="160"/>
      <c r="J36" s="160"/>
      <c r="K36" s="160"/>
      <c r="L36" s="6"/>
    </row>
    <row r="37" spans="1:12" ht="12" customHeight="1" x14ac:dyDescent="0.2">
      <c r="A37" s="1"/>
      <c r="B37" s="105"/>
      <c r="C37" s="105"/>
      <c r="D37" s="160"/>
      <c r="E37" s="160"/>
      <c r="F37" s="160"/>
      <c r="G37" s="160"/>
      <c r="H37" s="160"/>
      <c r="I37" s="160"/>
      <c r="J37" s="160"/>
      <c r="K37" s="160"/>
      <c r="L37" s="6"/>
    </row>
    <row r="38" spans="1:12" ht="15.75" x14ac:dyDescent="0.25">
      <c r="A38" s="1"/>
      <c r="B38" s="105"/>
      <c r="C38" s="105" t="s">
        <v>334</v>
      </c>
      <c r="D38" s="160"/>
      <c r="E38" s="160"/>
      <c r="F38" s="160"/>
      <c r="G38" s="160"/>
      <c r="H38" s="160"/>
      <c r="I38" s="160"/>
      <c r="J38" s="160"/>
      <c r="K38" s="160"/>
      <c r="L38" s="6"/>
    </row>
    <row r="39" spans="1:12" ht="15" x14ac:dyDescent="0.2">
      <c r="A39" s="1"/>
      <c r="B39" s="105"/>
      <c r="C39" s="105" t="s">
        <v>335</v>
      </c>
      <c r="D39" s="160"/>
      <c r="E39" s="160"/>
      <c r="F39" s="160"/>
      <c r="G39" s="160"/>
      <c r="H39" s="160"/>
      <c r="I39" s="160"/>
      <c r="J39" s="160"/>
      <c r="K39" s="160"/>
      <c r="L39" s="6"/>
    </row>
    <row r="40" spans="1:12" ht="15" x14ac:dyDescent="0.2">
      <c r="A40" s="1"/>
      <c r="B40" s="105"/>
      <c r="C40" s="105" t="s">
        <v>336</v>
      </c>
      <c r="D40" s="160"/>
      <c r="E40" s="160"/>
      <c r="F40" s="160"/>
      <c r="G40" s="160"/>
      <c r="H40" s="160"/>
      <c r="I40" s="160"/>
      <c r="J40" s="160"/>
      <c r="K40" s="160"/>
      <c r="L40" s="6"/>
    </row>
    <row r="41" spans="1:12" ht="15" x14ac:dyDescent="0.2">
      <c r="A41" s="1"/>
      <c r="B41" s="105"/>
      <c r="C41" s="105" t="s">
        <v>337</v>
      </c>
      <c r="D41" s="160"/>
      <c r="E41" s="160"/>
      <c r="F41" s="160"/>
      <c r="G41" s="160"/>
      <c r="H41" s="160"/>
      <c r="I41" s="160"/>
      <c r="J41" s="160"/>
      <c r="K41" s="160"/>
      <c r="L41" s="6"/>
    </row>
    <row r="42" spans="1:12" ht="15" x14ac:dyDescent="0.2">
      <c r="A42" s="1"/>
      <c r="B42" s="105"/>
      <c r="C42" s="105" t="s">
        <v>338</v>
      </c>
      <c r="D42" s="160"/>
      <c r="E42" s="160"/>
      <c r="F42" s="160"/>
      <c r="G42" s="160"/>
      <c r="H42" s="160"/>
      <c r="I42" s="160"/>
      <c r="J42" s="160"/>
      <c r="K42" s="160"/>
      <c r="L42" s="6"/>
    </row>
    <row r="43" spans="1:12" ht="15" x14ac:dyDescent="0.2">
      <c r="A43" s="1"/>
      <c r="B43" s="105"/>
      <c r="C43" s="105" t="s">
        <v>339</v>
      </c>
      <c r="D43" s="160"/>
      <c r="E43" s="160"/>
      <c r="F43" s="160"/>
      <c r="G43" s="160"/>
      <c r="H43" s="160"/>
      <c r="I43" s="160"/>
      <c r="J43" s="160"/>
      <c r="K43" s="160"/>
      <c r="L43" s="6"/>
    </row>
    <row r="44" spans="1:12" ht="9.75" customHeight="1" x14ac:dyDescent="0.2">
      <c r="A44" s="1"/>
      <c r="B44" s="105"/>
      <c r="C44" s="105"/>
      <c r="D44" s="160"/>
      <c r="E44" s="160"/>
      <c r="F44" s="160"/>
      <c r="G44" s="160"/>
      <c r="H44" s="160"/>
      <c r="I44" s="160"/>
      <c r="J44" s="160"/>
      <c r="K44" s="160"/>
      <c r="L44" s="6"/>
    </row>
    <row r="45" spans="1:12" ht="15" x14ac:dyDescent="0.2">
      <c r="A45" s="1"/>
      <c r="B45" s="105"/>
      <c r="C45" s="105" t="s">
        <v>340</v>
      </c>
      <c r="D45" s="160"/>
      <c r="E45" s="160"/>
      <c r="F45" s="160"/>
      <c r="G45" s="160"/>
      <c r="H45" s="160"/>
      <c r="I45" s="160"/>
      <c r="J45" s="160"/>
      <c r="K45" s="160"/>
      <c r="L45" s="6"/>
    </row>
    <row r="46" spans="1:12" ht="15" x14ac:dyDescent="0.2">
      <c r="A46" s="1"/>
      <c r="B46" s="105"/>
      <c r="C46" s="105" t="s">
        <v>653</v>
      </c>
      <c r="D46" s="160"/>
      <c r="E46" s="160"/>
      <c r="F46" s="160"/>
      <c r="G46" s="160"/>
      <c r="H46" s="160"/>
      <c r="I46" s="160"/>
      <c r="J46" s="160"/>
      <c r="K46" s="160"/>
      <c r="L46" s="6"/>
    </row>
    <row r="47" spans="1:12" ht="15" x14ac:dyDescent="0.2">
      <c r="A47" s="1"/>
      <c r="B47" s="105"/>
      <c r="C47" s="105" t="s">
        <v>341</v>
      </c>
      <c r="D47" s="160"/>
      <c r="E47" s="160"/>
      <c r="F47" s="160"/>
      <c r="G47" s="160"/>
      <c r="H47" s="160"/>
      <c r="I47" s="160"/>
      <c r="J47" s="160"/>
      <c r="K47" s="160"/>
      <c r="L47" s="6"/>
    </row>
    <row r="48" spans="1:12" ht="15" x14ac:dyDescent="0.2">
      <c r="A48" s="1"/>
      <c r="B48" s="105"/>
      <c r="C48" s="105" t="s">
        <v>342</v>
      </c>
      <c r="D48" s="160"/>
      <c r="E48" s="160"/>
      <c r="F48" s="160"/>
      <c r="G48" s="160"/>
      <c r="H48" s="160"/>
      <c r="I48" s="160"/>
      <c r="J48" s="160"/>
      <c r="K48" s="160"/>
      <c r="L48" s="6"/>
    </row>
    <row r="49" spans="1:12" ht="6.75" customHeight="1" x14ac:dyDescent="0.2">
      <c r="A49" s="1"/>
      <c r="B49" s="187"/>
      <c r="C49" s="160"/>
      <c r="D49" s="160"/>
      <c r="E49" s="160"/>
      <c r="F49" s="160"/>
      <c r="G49" s="160"/>
      <c r="H49" s="160"/>
      <c r="I49" s="160"/>
      <c r="J49" s="160"/>
      <c r="K49" s="160"/>
      <c r="L49" s="6"/>
    </row>
    <row r="50" spans="1:12" ht="15" x14ac:dyDescent="0.2">
      <c r="A50" s="1"/>
      <c r="B50" s="105"/>
      <c r="C50" s="105" t="s">
        <v>343</v>
      </c>
      <c r="D50" s="160"/>
      <c r="E50" s="160"/>
      <c r="F50" s="160"/>
      <c r="G50" s="160"/>
      <c r="H50" s="160"/>
      <c r="I50" s="160"/>
      <c r="J50" s="160"/>
      <c r="K50" s="160"/>
      <c r="L50" s="6"/>
    </row>
    <row r="51" spans="1:12" ht="15" x14ac:dyDescent="0.2">
      <c r="A51" s="1"/>
      <c r="B51" s="187"/>
      <c r="C51" s="160" t="s">
        <v>344</v>
      </c>
      <c r="D51" s="160"/>
      <c r="E51" s="160"/>
      <c r="F51" s="160"/>
      <c r="G51" s="160"/>
      <c r="H51" s="160"/>
      <c r="I51" s="160"/>
      <c r="J51" s="160"/>
      <c r="K51" s="160"/>
      <c r="L51" s="6"/>
    </row>
    <row r="52" spans="1:12" ht="15" x14ac:dyDescent="0.2">
      <c r="A52" s="1"/>
      <c r="B52" s="187"/>
      <c r="C52" s="160" t="s">
        <v>345</v>
      </c>
      <c r="D52" s="160"/>
      <c r="E52" s="160"/>
      <c r="F52" s="160"/>
      <c r="G52" s="160"/>
      <c r="H52" s="160"/>
      <c r="I52" s="160"/>
      <c r="J52" s="160"/>
      <c r="K52" s="160"/>
      <c r="L52" s="6"/>
    </row>
    <row r="53" spans="1:12" x14ac:dyDescent="0.2">
      <c r="A53" s="2"/>
      <c r="B53" s="7"/>
      <c r="C53" s="7"/>
      <c r="D53" s="7"/>
      <c r="E53" s="7"/>
      <c r="F53" s="7"/>
      <c r="G53" s="7"/>
      <c r="H53" s="7"/>
      <c r="I53" s="7"/>
      <c r="J53" s="7"/>
      <c r="K53" s="7"/>
      <c r="L53" s="8"/>
    </row>
  </sheetData>
  <sheetProtection algorithmName="SHA-512" hashValue="3/3SUgdsOY0w2sZ5YuUKEUZDYn9k6YQoWaMnnxVHZ/T1BvqCXJJD5766puDT3fUXndiUqrAuSSTlNaDAu0EXlQ==" saltValue="loLWRAYszPpAJRZc0k3uQQ==" spinCount="100000" sheet="1" objects="1" scenarios="1"/>
  <mergeCells count="1">
    <mergeCell ref="B34:K34"/>
  </mergeCells>
  <phoneticPr fontId="0" type="noConversion"/>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V142"/>
  <sheetViews>
    <sheetView showGridLines="0" zoomScaleNormal="100" workbookViewId="0">
      <selection activeCell="A131" sqref="A131:XFD131"/>
    </sheetView>
  </sheetViews>
  <sheetFormatPr defaultColWidth="9.140625" defaultRowHeight="12.75" x14ac:dyDescent="0.2"/>
  <cols>
    <col min="1" max="1" width="3" customWidth="1"/>
    <col min="2" max="2" width="12.42578125" customWidth="1"/>
    <col min="3" max="3" width="18.5703125" customWidth="1"/>
    <col min="4" max="4" width="12.85546875" customWidth="1"/>
    <col min="5" max="5" width="10.42578125" customWidth="1"/>
    <col min="6" max="7" width="9.42578125" customWidth="1"/>
    <col min="8" max="9" width="10.5703125" customWidth="1"/>
    <col min="10" max="10" width="16.42578125" customWidth="1"/>
    <col min="11" max="11" width="15.5703125" style="74" customWidth="1"/>
    <col min="12" max="12" width="14.85546875" style="74" customWidth="1"/>
    <col min="13" max="13" width="3.5703125" customWidth="1"/>
    <col min="14" max="14" width="12.28515625" customWidth="1"/>
    <col min="15" max="15" width="11.140625" hidden="1" customWidth="1"/>
    <col min="16" max="16" width="9.85546875" hidden="1" customWidth="1"/>
    <col min="17" max="17" width="8.28515625" hidden="1" customWidth="1"/>
    <col min="18" max="18" width="6.42578125" hidden="1" customWidth="1"/>
    <col min="19" max="19" width="5.85546875" hidden="1" customWidth="1"/>
    <col min="20" max="20" width="9" hidden="1" customWidth="1"/>
    <col min="21" max="21" width="10.140625" hidden="1" customWidth="1"/>
    <col min="22" max="22" width="4.140625" hidden="1" customWidth="1"/>
    <col min="23" max="23" width="0" hidden="1" customWidth="1"/>
  </cols>
  <sheetData>
    <row r="1" spans="1:13" ht="12" customHeight="1" x14ac:dyDescent="0.2">
      <c r="A1" s="242"/>
      <c r="B1" s="4"/>
      <c r="C1" s="4"/>
      <c r="D1" s="4"/>
      <c r="E1" s="4"/>
      <c r="F1" s="4"/>
      <c r="G1" s="4"/>
      <c r="H1" s="4"/>
      <c r="I1" s="4"/>
      <c r="J1" s="4"/>
      <c r="K1" s="27"/>
      <c r="L1" s="27"/>
      <c r="M1" s="5"/>
    </row>
    <row r="2" spans="1:13" ht="15" customHeight="1" x14ac:dyDescent="0.25">
      <c r="A2" s="1"/>
      <c r="B2" s="568" t="str">
        <f>IF(Identification!C9="","",Identification!C9)</f>
        <v>Select Council Name</v>
      </c>
      <c r="C2" s="569"/>
      <c r="D2" s="569"/>
      <c r="E2" s="570"/>
      <c r="F2" s="252"/>
      <c r="G2" s="252"/>
      <c r="H2" s="252"/>
      <c r="I2" s="252"/>
      <c r="J2" s="3"/>
      <c r="K2" s="139"/>
      <c r="L2" s="18"/>
      <c r="M2" s="123"/>
    </row>
    <row r="3" spans="1:13" ht="15" customHeight="1" x14ac:dyDescent="0.25">
      <c r="A3" s="1"/>
      <c r="B3" s="85"/>
      <c r="C3" s="85"/>
      <c r="D3" s="85"/>
      <c r="E3" s="85"/>
      <c r="F3" s="252"/>
      <c r="G3" s="252"/>
      <c r="H3" s="252"/>
      <c r="I3" s="252"/>
      <c r="J3" s="3"/>
      <c r="K3" s="139"/>
      <c r="L3" s="29"/>
      <c r="M3" s="123"/>
    </row>
    <row r="4" spans="1:13" ht="12.75" customHeight="1" x14ac:dyDescent="0.2">
      <c r="A4" s="1"/>
      <c r="B4" s="18"/>
      <c r="C4" s="252" t="s">
        <v>787</v>
      </c>
      <c r="D4" s="3"/>
      <c r="E4" s="3"/>
      <c r="F4" s="3"/>
      <c r="G4" s="3"/>
      <c r="H4" s="3"/>
      <c r="I4" s="3"/>
      <c r="J4" s="3"/>
      <c r="K4" s="29"/>
      <c r="L4" s="29"/>
      <c r="M4" s="6"/>
    </row>
    <row r="5" spans="1:13" x14ac:dyDescent="0.2">
      <c r="A5" s="1"/>
      <c r="B5" s="18" t="s">
        <v>283</v>
      </c>
      <c r="C5" s="218"/>
      <c r="D5" s="9"/>
      <c r="E5" s="140"/>
      <c r="F5" s="9"/>
      <c r="G5" s="140"/>
      <c r="H5" s="9"/>
      <c r="I5" s="140"/>
      <c r="J5" s="9"/>
      <c r="K5" s="9"/>
      <c r="L5" s="29"/>
      <c r="M5" s="124"/>
    </row>
    <row r="6" spans="1:13" ht="51" customHeight="1" x14ac:dyDescent="0.2">
      <c r="A6" s="1"/>
      <c r="B6" s="115" t="s">
        <v>284</v>
      </c>
      <c r="C6" s="115" t="s">
        <v>285</v>
      </c>
      <c r="D6" s="115" t="s">
        <v>361</v>
      </c>
      <c r="E6" s="334"/>
      <c r="F6" s="115" t="s">
        <v>286</v>
      </c>
      <c r="G6" s="115"/>
      <c r="H6" s="334"/>
      <c r="I6" s="115" t="s">
        <v>287</v>
      </c>
      <c r="J6" s="115" t="s">
        <v>594</v>
      </c>
      <c r="K6" s="334"/>
      <c r="L6" s="35" t="s">
        <v>595</v>
      </c>
      <c r="M6" s="6"/>
    </row>
    <row r="7" spans="1:13" ht="12.75" customHeight="1" x14ac:dyDescent="0.2">
      <c r="A7" s="1"/>
      <c r="B7" s="335" t="s">
        <v>288</v>
      </c>
      <c r="C7" s="113">
        <f>DCOUNTA(B22:L62,C22,O22:O23)</f>
        <v>0</v>
      </c>
      <c r="D7" s="165">
        <f>DSUM(B22:L62,D22,O22:O23)</f>
        <v>0</v>
      </c>
      <c r="E7" s="141"/>
      <c r="F7" s="165">
        <f>DSUM(B22:L62,D22,O22:P23)</f>
        <v>0</v>
      </c>
      <c r="G7" s="81"/>
      <c r="H7" s="141"/>
      <c r="I7" s="165">
        <f>DSUM(B22:L62,I22,O22:O23)</f>
        <v>0</v>
      </c>
      <c r="J7" s="112">
        <f>DSUM(B22:L62,J22,O22:O23)</f>
        <v>0</v>
      </c>
      <c r="K7" s="142"/>
      <c r="L7" s="114">
        <f>DSUM(B22:L62,L22,O22:O23)</f>
        <v>0</v>
      </c>
      <c r="M7" s="6"/>
    </row>
    <row r="8" spans="1:13" ht="12.75" customHeight="1" x14ac:dyDescent="0.2">
      <c r="A8" s="1"/>
      <c r="B8" s="335" t="s">
        <v>289</v>
      </c>
      <c r="C8" s="113">
        <f>DCOUNTA(B22:L62,C22,Q22:Q23)</f>
        <v>0</v>
      </c>
      <c r="D8" s="165">
        <f>DSUM(B22:L62,D22,Q22:Q23)</f>
        <v>0</v>
      </c>
      <c r="E8" s="81"/>
      <c r="F8" s="165">
        <f>DSUM(B22:L62,D22,Q22:R23)</f>
        <v>0</v>
      </c>
      <c r="G8" s="81"/>
      <c r="H8" s="81"/>
      <c r="I8" s="165">
        <f>DSUM(B22:L62,I22,Q22:Q23)</f>
        <v>0</v>
      </c>
      <c r="J8" s="112">
        <f>DSUM(B22:L62,J22,Q22:Q23)</f>
        <v>0</v>
      </c>
      <c r="K8" s="142"/>
      <c r="L8" s="114">
        <f>DSUM(B22:L62,L22,Q22:Q23)</f>
        <v>0</v>
      </c>
      <c r="M8" s="6"/>
    </row>
    <row r="9" spans="1:13" ht="12.75" customHeight="1" x14ac:dyDescent="0.2">
      <c r="A9" s="1"/>
      <c r="B9" s="335" t="s">
        <v>290</v>
      </c>
      <c r="C9" s="113">
        <f>DCOUNTA(B22:L62,C22,S22:S23)</f>
        <v>0</v>
      </c>
      <c r="D9" s="165">
        <f>DSUM(B22:L62,D22,S22:S23)</f>
        <v>0</v>
      </c>
      <c r="E9" s="81"/>
      <c r="F9" s="165">
        <f>DSUM(B22:L62,D22,S22:T23)</f>
        <v>0</v>
      </c>
      <c r="G9" s="81"/>
      <c r="H9" s="81"/>
      <c r="I9" s="165">
        <f>DSUM(B22:L62,I22,S22:S23)</f>
        <v>0</v>
      </c>
      <c r="J9" s="112">
        <f>DSUM(B22:L62,J22,S22:S23)</f>
        <v>0</v>
      </c>
      <c r="K9" s="142"/>
      <c r="L9" s="114">
        <f>DSUM(B22:L62,L22,S22:S23)</f>
        <v>0</v>
      </c>
      <c r="M9" s="6"/>
    </row>
    <row r="10" spans="1:13" ht="12.75" customHeight="1" x14ac:dyDescent="0.2">
      <c r="A10" s="1"/>
      <c r="B10" s="335" t="s">
        <v>291</v>
      </c>
      <c r="C10" s="113">
        <f>DCOUNTA(B22:L62,C22,U22:U23)</f>
        <v>0</v>
      </c>
      <c r="D10" s="165">
        <f>DSUM(B22:L62,D22,U22:U23)</f>
        <v>0</v>
      </c>
      <c r="E10" s="81"/>
      <c r="F10" s="165">
        <f>DSUM(B22:L62,D22,U22:V23)</f>
        <v>0</v>
      </c>
      <c r="G10" s="81"/>
      <c r="H10" s="81"/>
      <c r="I10" s="165">
        <f>DSUM(B22:L62,I22,U22:U23)</f>
        <v>0</v>
      </c>
      <c r="J10" s="112">
        <f>DSUM(B22:L62,J22,U22:U23)</f>
        <v>0</v>
      </c>
      <c r="K10" s="142"/>
      <c r="L10" s="114">
        <f>DSUM(B22:L62,L22,U22:U23)</f>
        <v>0</v>
      </c>
      <c r="M10" s="6"/>
    </row>
    <row r="11" spans="1:13" ht="13.5" customHeight="1" x14ac:dyDescent="0.2">
      <c r="A11" s="1"/>
      <c r="B11" s="336" t="s">
        <v>292</v>
      </c>
      <c r="C11" s="114">
        <f>SUM(C7:C10)</f>
        <v>0</v>
      </c>
      <c r="D11" s="165">
        <f>SUM(D7:D10)</f>
        <v>0</v>
      </c>
      <c r="E11" s="3"/>
      <c r="F11" s="165">
        <f>SUM(F7:F10)</f>
        <v>0</v>
      </c>
      <c r="G11" s="3"/>
      <c r="H11" s="3"/>
      <c r="I11" s="165">
        <f>SUM(I7:I10)</f>
        <v>0</v>
      </c>
      <c r="J11" s="114">
        <f>SUM(J7:J10)</f>
        <v>0</v>
      </c>
      <c r="K11" s="336"/>
      <c r="L11" s="114">
        <f>SUM(L7:L10)</f>
        <v>0</v>
      </c>
      <c r="M11" s="6"/>
    </row>
    <row r="12" spans="1:13" ht="13.5" customHeight="1" x14ac:dyDescent="0.2">
      <c r="A12" s="1"/>
      <c r="B12" s="336"/>
      <c r="C12" s="336"/>
      <c r="D12" s="336"/>
      <c r="E12" s="3"/>
      <c r="F12" s="3"/>
      <c r="G12" s="3"/>
      <c r="H12" s="3"/>
      <c r="I12" s="3"/>
      <c r="J12" s="3"/>
      <c r="K12" s="3"/>
      <c r="L12" s="3"/>
      <c r="M12" s="6"/>
    </row>
    <row r="13" spans="1:13" ht="13.5" customHeight="1" x14ac:dyDescent="0.2">
      <c r="A13" s="2"/>
      <c r="B13" s="337"/>
      <c r="C13" s="337"/>
      <c r="D13" s="7"/>
      <c r="E13" s="7"/>
      <c r="F13" s="7"/>
      <c r="G13" s="7"/>
      <c r="H13" s="7"/>
      <c r="I13" s="7"/>
      <c r="J13" s="39"/>
      <c r="K13" s="338"/>
      <c r="L13" s="39"/>
      <c r="M13" s="8"/>
    </row>
    <row r="14" spans="1:13" ht="8.25" customHeight="1" x14ac:dyDescent="0.2">
      <c r="A14" s="25"/>
      <c r="B14" s="251"/>
      <c r="C14" s="251"/>
      <c r="D14" s="4"/>
      <c r="E14" s="4"/>
      <c r="F14" s="4"/>
      <c r="G14" s="4"/>
      <c r="H14" s="4"/>
      <c r="I14" s="4"/>
      <c r="J14" s="4"/>
      <c r="K14" s="27"/>
      <c r="L14" s="339"/>
      <c r="M14" s="130"/>
    </row>
    <row r="15" spans="1:13" ht="12.75" customHeight="1" x14ac:dyDescent="0.25">
      <c r="A15" s="1"/>
      <c r="B15" s="252"/>
      <c r="C15" s="252"/>
      <c r="D15" s="3"/>
      <c r="E15" s="3"/>
      <c r="F15" s="102"/>
      <c r="G15" s="3"/>
      <c r="H15" s="3"/>
      <c r="I15" s="3"/>
      <c r="J15" s="3"/>
      <c r="K15" s="29"/>
      <c r="L15" s="341"/>
      <c r="M15" s="6"/>
    </row>
    <row r="16" spans="1:13" ht="15.75" customHeight="1" x14ac:dyDescent="0.25">
      <c r="A16" s="1"/>
      <c r="B16" s="30" t="s">
        <v>656</v>
      </c>
      <c r="C16" s="30"/>
      <c r="D16" s="340"/>
      <c r="E16" s="340"/>
      <c r="F16" s="340"/>
      <c r="G16" s="340"/>
      <c r="H16" s="340"/>
      <c r="I16" s="340"/>
      <c r="J16" s="22"/>
      <c r="K16" s="31"/>
      <c r="L16" s="31"/>
      <c r="M16" s="125"/>
    </row>
    <row r="17" spans="1:22" ht="12.75" customHeight="1" x14ac:dyDescent="0.2">
      <c r="A17" s="1"/>
      <c r="B17" s="28"/>
      <c r="C17" s="28"/>
      <c r="D17" s="252"/>
      <c r="E17" s="252"/>
      <c r="F17" s="252"/>
      <c r="G17" s="252"/>
      <c r="H17" s="252"/>
      <c r="I17" s="252"/>
      <c r="J17" s="3"/>
      <c r="K17" s="29"/>
      <c r="L17" s="29"/>
      <c r="M17" s="123"/>
    </row>
    <row r="18" spans="1:22" ht="27.75" customHeight="1" x14ac:dyDescent="0.2">
      <c r="A18" s="1"/>
      <c r="B18" s="573" t="s">
        <v>657</v>
      </c>
      <c r="C18" s="574"/>
      <c r="D18" s="574"/>
      <c r="E18" s="574"/>
      <c r="F18" s="574"/>
      <c r="G18" s="574"/>
      <c r="H18" s="574"/>
      <c r="I18" s="574"/>
      <c r="J18" s="574"/>
      <c r="K18" s="574"/>
      <c r="L18" s="574"/>
      <c r="M18" s="6"/>
    </row>
    <row r="19" spans="1:22" ht="45" customHeight="1" x14ac:dyDescent="0.2">
      <c r="A19" s="1"/>
      <c r="B19" s="575" t="s">
        <v>596</v>
      </c>
      <c r="C19" s="575"/>
      <c r="D19" s="575"/>
      <c r="E19" s="575"/>
      <c r="F19" s="575"/>
      <c r="G19" s="575"/>
      <c r="H19" s="575"/>
      <c r="I19" s="575"/>
      <c r="J19" s="575"/>
      <c r="K19" s="575"/>
      <c r="L19" s="575"/>
      <c r="M19" s="6"/>
    </row>
    <row r="20" spans="1:22" ht="9.75" customHeight="1" x14ac:dyDescent="0.2">
      <c r="A20" s="2"/>
      <c r="B20" s="7"/>
      <c r="C20" s="7"/>
      <c r="D20" s="7"/>
      <c r="E20" s="7"/>
      <c r="F20" s="7"/>
      <c r="G20" s="7"/>
      <c r="H20" s="7"/>
      <c r="I20" s="7"/>
      <c r="J20" s="7"/>
      <c r="K20" s="7"/>
      <c r="L20" s="7"/>
      <c r="M20" s="8"/>
    </row>
    <row r="21" spans="1:22" s="72" customFormat="1" ht="57.75" customHeight="1" x14ac:dyDescent="0.2">
      <c r="A21" s="132"/>
      <c r="B21" s="115" t="s">
        <v>293</v>
      </c>
      <c r="C21" s="115" t="s">
        <v>294</v>
      </c>
      <c r="D21" s="115" t="s">
        <v>361</v>
      </c>
      <c r="E21" s="115" t="s">
        <v>558</v>
      </c>
      <c r="F21" s="115" t="s">
        <v>296</v>
      </c>
      <c r="G21" s="115" t="s">
        <v>297</v>
      </c>
      <c r="H21" s="116" t="s">
        <v>298</v>
      </c>
      <c r="I21" s="115" t="s">
        <v>287</v>
      </c>
      <c r="J21" s="115" t="s">
        <v>594</v>
      </c>
      <c r="K21" s="117" t="s">
        <v>299</v>
      </c>
      <c r="L21" s="272" t="s">
        <v>595</v>
      </c>
      <c r="M21" s="290"/>
    </row>
    <row r="22" spans="1:22" s="72" customFormat="1" ht="25.5" hidden="1" customHeight="1" x14ac:dyDescent="0.2">
      <c r="A22" s="32"/>
      <c r="B22" s="33" t="s">
        <v>300</v>
      </c>
      <c r="C22" s="33" t="s">
        <v>301</v>
      </c>
      <c r="D22" s="33" t="s">
        <v>302</v>
      </c>
      <c r="E22" s="33" t="s">
        <v>303</v>
      </c>
      <c r="F22" s="33" t="s">
        <v>304</v>
      </c>
      <c r="G22" s="132"/>
      <c r="H22" s="71" t="s">
        <v>305</v>
      </c>
      <c r="I22" s="33" t="s">
        <v>306</v>
      </c>
      <c r="J22" s="34" t="s">
        <v>307</v>
      </c>
      <c r="K22" s="34" t="s">
        <v>308</v>
      </c>
      <c r="L22" s="35" t="s">
        <v>309</v>
      </c>
      <c r="M22" s="36"/>
      <c r="O22" s="72" t="s">
        <v>300</v>
      </c>
      <c r="P22" s="72" t="s">
        <v>304</v>
      </c>
      <c r="Q22" s="72" t="s">
        <v>300</v>
      </c>
      <c r="R22" s="72" t="s">
        <v>304</v>
      </c>
      <c r="S22" s="72" t="s">
        <v>300</v>
      </c>
      <c r="T22" s="72" t="s">
        <v>304</v>
      </c>
      <c r="U22" s="72" t="s">
        <v>300</v>
      </c>
      <c r="V22" s="72" t="s">
        <v>304</v>
      </c>
    </row>
    <row r="23" spans="1:22" x14ac:dyDescent="0.2">
      <c r="A23" s="1"/>
      <c r="B23" s="107"/>
      <c r="C23" s="110"/>
      <c r="D23" s="108"/>
      <c r="E23" s="107"/>
      <c r="F23" s="108"/>
      <c r="G23" s="111" t="str">
        <f t="shared" ref="G23:G62" si="0">IF(F23="","",D23*F23/L23)</f>
        <v/>
      </c>
      <c r="H23" s="108"/>
      <c r="I23" s="108"/>
      <c r="J23" s="109"/>
      <c r="K23" s="109"/>
      <c r="L23" s="136" t="str">
        <f t="shared" ref="L23:L62" si="1">IF(D23="","",IF(F23&lt;&gt;"",F23*D23+J23*(E23/100),(J23-K23)*(E23/100)+H23*I23))</f>
        <v/>
      </c>
      <c r="M23" s="6"/>
      <c r="O23" t="s">
        <v>288</v>
      </c>
      <c r="P23" t="s">
        <v>310</v>
      </c>
      <c r="Q23" t="s">
        <v>289</v>
      </c>
      <c r="R23" t="s">
        <v>310</v>
      </c>
      <c r="S23" t="s">
        <v>290</v>
      </c>
      <c r="T23" t="s">
        <v>310</v>
      </c>
      <c r="U23" t="s">
        <v>291</v>
      </c>
      <c r="V23" t="s">
        <v>310</v>
      </c>
    </row>
    <row r="24" spans="1:22" x14ac:dyDescent="0.2">
      <c r="A24" s="1"/>
      <c r="B24" s="107"/>
      <c r="C24" s="110"/>
      <c r="D24" s="108"/>
      <c r="E24" s="107"/>
      <c r="F24" s="108"/>
      <c r="G24" s="111" t="str">
        <f t="shared" si="0"/>
        <v/>
      </c>
      <c r="H24" s="108"/>
      <c r="I24" s="108"/>
      <c r="J24" s="109"/>
      <c r="K24" s="109"/>
      <c r="L24" s="136" t="str">
        <f t="shared" si="1"/>
        <v/>
      </c>
      <c r="M24" s="6"/>
    </row>
    <row r="25" spans="1:22" x14ac:dyDescent="0.2">
      <c r="A25" s="1"/>
      <c r="B25" s="107"/>
      <c r="C25" s="110"/>
      <c r="D25" s="108"/>
      <c r="E25" s="107"/>
      <c r="F25" s="108"/>
      <c r="G25" s="111" t="str">
        <f t="shared" si="0"/>
        <v/>
      </c>
      <c r="H25" s="108"/>
      <c r="I25" s="108"/>
      <c r="J25" s="109"/>
      <c r="K25" s="109"/>
      <c r="L25" s="136" t="str">
        <f t="shared" si="1"/>
        <v/>
      </c>
      <c r="M25" s="6"/>
    </row>
    <row r="26" spans="1:22" x14ac:dyDescent="0.2">
      <c r="A26" s="1"/>
      <c r="B26" s="107"/>
      <c r="C26" s="110"/>
      <c r="D26" s="108"/>
      <c r="E26" s="107"/>
      <c r="F26" s="108"/>
      <c r="G26" s="111" t="str">
        <f t="shared" si="0"/>
        <v/>
      </c>
      <c r="H26" s="108"/>
      <c r="I26" s="108"/>
      <c r="J26" s="109"/>
      <c r="K26" s="109"/>
      <c r="L26" s="136" t="str">
        <f t="shared" si="1"/>
        <v/>
      </c>
      <c r="M26" s="6"/>
    </row>
    <row r="27" spans="1:22" x14ac:dyDescent="0.2">
      <c r="A27" s="1"/>
      <c r="B27" s="107"/>
      <c r="C27" s="110"/>
      <c r="D27" s="108"/>
      <c r="E27" s="107"/>
      <c r="F27" s="108"/>
      <c r="G27" s="111" t="str">
        <f t="shared" si="0"/>
        <v/>
      </c>
      <c r="H27" s="108"/>
      <c r="I27" s="108"/>
      <c r="J27" s="109"/>
      <c r="K27" s="109"/>
      <c r="L27" s="136" t="str">
        <f t="shared" si="1"/>
        <v/>
      </c>
      <c r="M27" s="6"/>
    </row>
    <row r="28" spans="1:22" x14ac:dyDescent="0.2">
      <c r="A28" s="1"/>
      <c r="B28" s="107"/>
      <c r="C28" s="110"/>
      <c r="D28" s="108"/>
      <c r="E28" s="107"/>
      <c r="F28" s="108"/>
      <c r="G28" s="111" t="str">
        <f t="shared" si="0"/>
        <v/>
      </c>
      <c r="H28" s="108"/>
      <c r="I28" s="108"/>
      <c r="J28" s="109"/>
      <c r="K28" s="109"/>
      <c r="L28" s="136" t="str">
        <f t="shared" si="1"/>
        <v/>
      </c>
      <c r="M28" s="6"/>
    </row>
    <row r="29" spans="1:22" x14ac:dyDescent="0.2">
      <c r="A29" s="1"/>
      <c r="B29" s="107"/>
      <c r="C29" s="110"/>
      <c r="D29" s="108"/>
      <c r="E29" s="107"/>
      <c r="F29" s="108"/>
      <c r="G29" s="111" t="str">
        <f t="shared" si="0"/>
        <v/>
      </c>
      <c r="H29" s="108"/>
      <c r="I29" s="108"/>
      <c r="J29" s="109"/>
      <c r="K29" s="109"/>
      <c r="L29" s="136" t="str">
        <f t="shared" si="1"/>
        <v/>
      </c>
      <c r="M29" s="6"/>
    </row>
    <row r="30" spans="1:22" x14ac:dyDescent="0.2">
      <c r="A30" s="1"/>
      <c r="B30" s="107"/>
      <c r="C30" s="110"/>
      <c r="D30" s="108"/>
      <c r="E30" s="107"/>
      <c r="F30" s="108"/>
      <c r="G30" s="111" t="str">
        <f t="shared" si="0"/>
        <v/>
      </c>
      <c r="H30" s="108"/>
      <c r="I30" s="108"/>
      <c r="J30" s="109"/>
      <c r="K30" s="109"/>
      <c r="L30" s="136" t="str">
        <f t="shared" si="1"/>
        <v/>
      </c>
      <c r="M30" s="6"/>
    </row>
    <row r="31" spans="1:22" x14ac:dyDescent="0.2">
      <c r="A31" s="1"/>
      <c r="B31" s="107"/>
      <c r="C31" s="110"/>
      <c r="D31" s="108"/>
      <c r="E31" s="107"/>
      <c r="F31" s="108"/>
      <c r="G31" s="111" t="str">
        <f t="shared" si="0"/>
        <v/>
      </c>
      <c r="H31" s="108"/>
      <c r="I31" s="108"/>
      <c r="J31" s="109"/>
      <c r="K31" s="109"/>
      <c r="L31" s="136" t="str">
        <f t="shared" si="1"/>
        <v/>
      </c>
      <c r="M31" s="6"/>
    </row>
    <row r="32" spans="1:22" x14ac:dyDescent="0.2">
      <c r="A32" s="1"/>
      <c r="B32" s="107"/>
      <c r="C32" s="110"/>
      <c r="D32" s="108"/>
      <c r="E32" s="107"/>
      <c r="F32" s="108"/>
      <c r="G32" s="111" t="str">
        <f t="shared" si="0"/>
        <v/>
      </c>
      <c r="H32" s="108"/>
      <c r="I32" s="108"/>
      <c r="J32" s="109"/>
      <c r="K32" s="109"/>
      <c r="L32" s="136" t="str">
        <f t="shared" si="1"/>
        <v/>
      </c>
      <c r="M32" s="6"/>
    </row>
    <row r="33" spans="1:13" x14ac:dyDescent="0.2">
      <c r="A33" s="1"/>
      <c r="B33" s="107"/>
      <c r="C33" s="110"/>
      <c r="D33" s="108"/>
      <c r="E33" s="107"/>
      <c r="F33" s="108"/>
      <c r="G33" s="111" t="str">
        <f t="shared" si="0"/>
        <v/>
      </c>
      <c r="H33" s="108"/>
      <c r="I33" s="108"/>
      <c r="J33" s="109"/>
      <c r="K33" s="109"/>
      <c r="L33" s="136" t="str">
        <f t="shared" si="1"/>
        <v/>
      </c>
      <c r="M33" s="6"/>
    </row>
    <row r="34" spans="1:13" x14ac:dyDescent="0.2">
      <c r="A34" s="1"/>
      <c r="B34" s="107"/>
      <c r="C34" s="110"/>
      <c r="D34" s="108"/>
      <c r="E34" s="107"/>
      <c r="F34" s="108"/>
      <c r="G34" s="111" t="str">
        <f t="shared" si="0"/>
        <v/>
      </c>
      <c r="H34" s="108"/>
      <c r="I34" s="108"/>
      <c r="J34" s="109"/>
      <c r="K34" s="109"/>
      <c r="L34" s="136" t="str">
        <f t="shared" si="1"/>
        <v/>
      </c>
      <c r="M34" s="6"/>
    </row>
    <row r="35" spans="1:13" x14ac:dyDescent="0.2">
      <c r="A35" s="1"/>
      <c r="B35" s="107"/>
      <c r="C35" s="110"/>
      <c r="D35" s="108"/>
      <c r="E35" s="107"/>
      <c r="F35" s="108"/>
      <c r="G35" s="111" t="str">
        <f t="shared" si="0"/>
        <v/>
      </c>
      <c r="H35" s="108"/>
      <c r="I35" s="108"/>
      <c r="J35" s="109"/>
      <c r="K35" s="109"/>
      <c r="L35" s="136" t="str">
        <f t="shared" si="1"/>
        <v/>
      </c>
      <c r="M35" s="6"/>
    </row>
    <row r="36" spans="1:13" x14ac:dyDescent="0.2">
      <c r="A36" s="1"/>
      <c r="B36" s="107"/>
      <c r="C36" s="110"/>
      <c r="D36" s="108"/>
      <c r="E36" s="107"/>
      <c r="F36" s="108"/>
      <c r="G36" s="111" t="str">
        <f t="shared" si="0"/>
        <v/>
      </c>
      <c r="H36" s="108"/>
      <c r="I36" s="108"/>
      <c r="J36" s="109"/>
      <c r="K36" s="109"/>
      <c r="L36" s="136" t="str">
        <f t="shared" si="1"/>
        <v/>
      </c>
      <c r="M36" s="6"/>
    </row>
    <row r="37" spans="1:13" x14ac:dyDescent="0.2">
      <c r="A37" s="1"/>
      <c r="B37" s="107"/>
      <c r="C37" s="110"/>
      <c r="D37" s="108"/>
      <c r="E37" s="107"/>
      <c r="F37" s="108"/>
      <c r="G37" s="111" t="str">
        <f t="shared" si="0"/>
        <v/>
      </c>
      <c r="H37" s="108"/>
      <c r="I37" s="108"/>
      <c r="J37" s="109"/>
      <c r="K37" s="109"/>
      <c r="L37" s="136" t="str">
        <f t="shared" si="1"/>
        <v/>
      </c>
      <c r="M37" s="6"/>
    </row>
    <row r="38" spans="1:13" x14ac:dyDescent="0.2">
      <c r="A38" s="1"/>
      <c r="B38" s="107"/>
      <c r="C38" s="110"/>
      <c r="D38" s="108"/>
      <c r="E38" s="107"/>
      <c r="F38" s="108"/>
      <c r="G38" s="111" t="str">
        <f t="shared" si="0"/>
        <v/>
      </c>
      <c r="H38" s="108"/>
      <c r="I38" s="108"/>
      <c r="J38" s="109"/>
      <c r="K38" s="109"/>
      <c r="L38" s="136" t="str">
        <f t="shared" si="1"/>
        <v/>
      </c>
      <c r="M38" s="6"/>
    </row>
    <row r="39" spans="1:13" x14ac:dyDescent="0.2">
      <c r="A39" s="1"/>
      <c r="B39" s="107"/>
      <c r="C39" s="110"/>
      <c r="D39" s="108"/>
      <c r="E39" s="107"/>
      <c r="F39" s="108"/>
      <c r="G39" s="111" t="str">
        <f t="shared" si="0"/>
        <v/>
      </c>
      <c r="H39" s="108"/>
      <c r="I39" s="108"/>
      <c r="J39" s="109"/>
      <c r="K39" s="109"/>
      <c r="L39" s="136" t="str">
        <f t="shared" si="1"/>
        <v/>
      </c>
      <c r="M39" s="6"/>
    </row>
    <row r="40" spans="1:13" x14ac:dyDescent="0.2">
      <c r="A40" s="1"/>
      <c r="B40" s="107"/>
      <c r="C40" s="110"/>
      <c r="D40" s="108"/>
      <c r="E40" s="107"/>
      <c r="F40" s="108"/>
      <c r="G40" s="111" t="str">
        <f t="shared" si="0"/>
        <v/>
      </c>
      <c r="H40" s="108"/>
      <c r="I40" s="108"/>
      <c r="J40" s="109"/>
      <c r="K40" s="109"/>
      <c r="L40" s="136" t="str">
        <f t="shared" si="1"/>
        <v/>
      </c>
      <c r="M40" s="6"/>
    </row>
    <row r="41" spans="1:13" x14ac:dyDescent="0.2">
      <c r="A41" s="1"/>
      <c r="B41" s="107"/>
      <c r="C41" s="110"/>
      <c r="D41" s="108"/>
      <c r="E41" s="107"/>
      <c r="F41" s="108"/>
      <c r="G41" s="111" t="str">
        <f t="shared" si="0"/>
        <v/>
      </c>
      <c r="H41" s="108"/>
      <c r="I41" s="108"/>
      <c r="J41" s="109"/>
      <c r="K41" s="109"/>
      <c r="L41" s="136" t="str">
        <f t="shared" si="1"/>
        <v/>
      </c>
      <c r="M41" s="6"/>
    </row>
    <row r="42" spans="1:13" x14ac:dyDescent="0.2">
      <c r="A42" s="1"/>
      <c r="B42" s="107"/>
      <c r="C42" s="110"/>
      <c r="D42" s="108"/>
      <c r="E42" s="107"/>
      <c r="F42" s="108"/>
      <c r="G42" s="111" t="str">
        <f t="shared" si="0"/>
        <v/>
      </c>
      <c r="H42" s="108"/>
      <c r="I42" s="108"/>
      <c r="J42" s="109"/>
      <c r="K42" s="109"/>
      <c r="L42" s="136" t="str">
        <f t="shared" si="1"/>
        <v/>
      </c>
      <c r="M42" s="6"/>
    </row>
    <row r="43" spans="1:13" x14ac:dyDescent="0.2">
      <c r="A43" s="1"/>
      <c r="B43" s="107"/>
      <c r="C43" s="110"/>
      <c r="D43" s="108"/>
      <c r="E43" s="107"/>
      <c r="F43" s="108"/>
      <c r="G43" s="111" t="str">
        <f t="shared" si="0"/>
        <v/>
      </c>
      <c r="H43" s="108"/>
      <c r="I43" s="108"/>
      <c r="J43" s="109"/>
      <c r="K43" s="109"/>
      <c r="L43" s="136" t="str">
        <f t="shared" si="1"/>
        <v/>
      </c>
      <c r="M43" s="6"/>
    </row>
    <row r="44" spans="1:13" x14ac:dyDescent="0.2">
      <c r="A44" s="1"/>
      <c r="B44" s="107"/>
      <c r="C44" s="110"/>
      <c r="D44" s="108"/>
      <c r="E44" s="107"/>
      <c r="F44" s="108"/>
      <c r="G44" s="111" t="str">
        <f t="shared" si="0"/>
        <v/>
      </c>
      <c r="H44" s="108"/>
      <c r="I44" s="108"/>
      <c r="J44" s="109"/>
      <c r="K44" s="109"/>
      <c r="L44" s="136" t="str">
        <f t="shared" si="1"/>
        <v/>
      </c>
      <c r="M44" s="6"/>
    </row>
    <row r="45" spans="1:13" x14ac:dyDescent="0.2">
      <c r="A45" s="1"/>
      <c r="B45" s="107"/>
      <c r="C45" s="110"/>
      <c r="D45" s="108"/>
      <c r="E45" s="107"/>
      <c r="F45" s="108"/>
      <c r="G45" s="111" t="str">
        <f t="shared" si="0"/>
        <v/>
      </c>
      <c r="H45" s="108"/>
      <c r="I45" s="108"/>
      <c r="J45" s="109"/>
      <c r="K45" s="109"/>
      <c r="L45" s="136" t="str">
        <f t="shared" si="1"/>
        <v/>
      </c>
      <c r="M45" s="6"/>
    </row>
    <row r="46" spans="1:13" x14ac:dyDescent="0.2">
      <c r="A46" s="1"/>
      <c r="B46" s="107"/>
      <c r="C46" s="110"/>
      <c r="D46" s="108"/>
      <c r="E46" s="107"/>
      <c r="F46" s="108"/>
      <c r="G46" s="111" t="str">
        <f t="shared" si="0"/>
        <v/>
      </c>
      <c r="H46" s="108"/>
      <c r="I46" s="108"/>
      <c r="J46" s="109"/>
      <c r="K46" s="109"/>
      <c r="L46" s="136" t="str">
        <f t="shared" si="1"/>
        <v/>
      </c>
      <c r="M46" s="6"/>
    </row>
    <row r="47" spans="1:13" x14ac:dyDescent="0.2">
      <c r="A47" s="1"/>
      <c r="B47" s="107"/>
      <c r="C47" s="110"/>
      <c r="D47" s="108"/>
      <c r="E47" s="107"/>
      <c r="F47" s="108"/>
      <c r="G47" s="111" t="str">
        <f t="shared" si="0"/>
        <v/>
      </c>
      <c r="H47" s="108"/>
      <c r="I47" s="108"/>
      <c r="J47" s="109"/>
      <c r="K47" s="109"/>
      <c r="L47" s="136" t="str">
        <f t="shared" si="1"/>
        <v/>
      </c>
      <c r="M47" s="6"/>
    </row>
    <row r="48" spans="1:13" x14ac:dyDescent="0.2">
      <c r="A48" s="1"/>
      <c r="B48" s="107"/>
      <c r="C48" s="110"/>
      <c r="D48" s="108"/>
      <c r="E48" s="107"/>
      <c r="F48" s="108"/>
      <c r="G48" s="111" t="str">
        <f t="shared" si="0"/>
        <v/>
      </c>
      <c r="H48" s="108"/>
      <c r="I48" s="108"/>
      <c r="J48" s="109"/>
      <c r="K48" s="109"/>
      <c r="L48" s="136" t="str">
        <f t="shared" si="1"/>
        <v/>
      </c>
      <c r="M48" s="6"/>
    </row>
    <row r="49" spans="1:13" x14ac:dyDescent="0.2">
      <c r="A49" s="1"/>
      <c r="B49" s="107"/>
      <c r="C49" s="110"/>
      <c r="D49" s="108"/>
      <c r="E49" s="107"/>
      <c r="F49" s="108"/>
      <c r="G49" s="111" t="str">
        <f t="shared" si="0"/>
        <v/>
      </c>
      <c r="H49" s="108"/>
      <c r="I49" s="108"/>
      <c r="J49" s="109"/>
      <c r="K49" s="109"/>
      <c r="L49" s="136" t="str">
        <f t="shared" si="1"/>
        <v/>
      </c>
      <c r="M49" s="6"/>
    </row>
    <row r="50" spans="1:13" x14ac:dyDescent="0.2">
      <c r="A50" s="1"/>
      <c r="B50" s="107"/>
      <c r="C50" s="110"/>
      <c r="D50" s="108"/>
      <c r="E50" s="107"/>
      <c r="F50" s="108"/>
      <c r="G50" s="111" t="str">
        <f t="shared" si="0"/>
        <v/>
      </c>
      <c r="H50" s="108"/>
      <c r="I50" s="108"/>
      <c r="J50" s="109"/>
      <c r="K50" s="109"/>
      <c r="L50" s="136" t="str">
        <f t="shared" si="1"/>
        <v/>
      </c>
      <c r="M50" s="6"/>
    </row>
    <row r="51" spans="1:13" x14ac:dyDescent="0.2">
      <c r="A51" s="1"/>
      <c r="B51" s="107"/>
      <c r="C51" s="110"/>
      <c r="D51" s="108"/>
      <c r="E51" s="107"/>
      <c r="F51" s="108"/>
      <c r="G51" s="111" t="str">
        <f t="shared" si="0"/>
        <v/>
      </c>
      <c r="H51" s="108"/>
      <c r="I51" s="108"/>
      <c r="J51" s="109"/>
      <c r="K51" s="109"/>
      <c r="L51" s="136" t="str">
        <f t="shared" si="1"/>
        <v/>
      </c>
      <c r="M51" s="6"/>
    </row>
    <row r="52" spans="1:13" x14ac:dyDescent="0.2">
      <c r="A52" s="1"/>
      <c r="B52" s="107"/>
      <c r="C52" s="110"/>
      <c r="D52" s="108"/>
      <c r="E52" s="107"/>
      <c r="F52" s="108"/>
      <c r="G52" s="111" t="str">
        <f t="shared" si="0"/>
        <v/>
      </c>
      <c r="H52" s="108"/>
      <c r="I52" s="108"/>
      <c r="J52" s="109"/>
      <c r="K52" s="109"/>
      <c r="L52" s="136" t="str">
        <f t="shared" si="1"/>
        <v/>
      </c>
      <c r="M52" s="6"/>
    </row>
    <row r="53" spans="1:13" x14ac:dyDescent="0.2">
      <c r="A53" s="1"/>
      <c r="B53" s="107"/>
      <c r="C53" s="110"/>
      <c r="D53" s="108"/>
      <c r="E53" s="107"/>
      <c r="F53" s="108"/>
      <c r="G53" s="111" t="str">
        <f t="shared" si="0"/>
        <v/>
      </c>
      <c r="H53" s="108"/>
      <c r="I53" s="108"/>
      <c r="J53" s="109"/>
      <c r="K53" s="109"/>
      <c r="L53" s="136" t="str">
        <f t="shared" si="1"/>
        <v/>
      </c>
      <c r="M53" s="6"/>
    </row>
    <row r="54" spans="1:13" x14ac:dyDescent="0.2">
      <c r="A54" s="1"/>
      <c r="B54" s="107"/>
      <c r="C54" s="110"/>
      <c r="D54" s="108"/>
      <c r="E54" s="107"/>
      <c r="F54" s="108"/>
      <c r="G54" s="111" t="str">
        <f t="shared" si="0"/>
        <v/>
      </c>
      <c r="H54" s="108"/>
      <c r="I54" s="108"/>
      <c r="J54" s="109"/>
      <c r="K54" s="109"/>
      <c r="L54" s="136" t="str">
        <f t="shared" si="1"/>
        <v/>
      </c>
      <c r="M54" s="6"/>
    </row>
    <row r="55" spans="1:13" x14ac:dyDescent="0.2">
      <c r="A55" s="1"/>
      <c r="B55" s="107"/>
      <c r="C55" s="110"/>
      <c r="D55" s="108"/>
      <c r="E55" s="107"/>
      <c r="F55" s="108"/>
      <c r="G55" s="111" t="str">
        <f t="shared" si="0"/>
        <v/>
      </c>
      <c r="H55" s="108"/>
      <c r="I55" s="108"/>
      <c r="J55" s="109"/>
      <c r="K55" s="109"/>
      <c r="L55" s="136" t="str">
        <f t="shared" si="1"/>
        <v/>
      </c>
      <c r="M55" s="6"/>
    </row>
    <row r="56" spans="1:13" x14ac:dyDescent="0.2">
      <c r="A56" s="1"/>
      <c r="B56" s="107"/>
      <c r="C56" s="110"/>
      <c r="D56" s="108"/>
      <c r="E56" s="107"/>
      <c r="F56" s="108"/>
      <c r="G56" s="111" t="str">
        <f t="shared" si="0"/>
        <v/>
      </c>
      <c r="H56" s="108"/>
      <c r="I56" s="108"/>
      <c r="J56" s="109"/>
      <c r="K56" s="109"/>
      <c r="L56" s="136" t="str">
        <f t="shared" si="1"/>
        <v/>
      </c>
      <c r="M56" s="6"/>
    </row>
    <row r="57" spans="1:13" x14ac:dyDescent="0.2">
      <c r="A57" s="1"/>
      <c r="B57" s="107"/>
      <c r="C57" s="110"/>
      <c r="D57" s="108"/>
      <c r="E57" s="107"/>
      <c r="F57" s="108"/>
      <c r="G57" s="111" t="str">
        <f t="shared" si="0"/>
        <v/>
      </c>
      <c r="H57" s="108"/>
      <c r="I57" s="108"/>
      <c r="J57" s="109"/>
      <c r="K57" s="109"/>
      <c r="L57" s="136" t="str">
        <f t="shared" si="1"/>
        <v/>
      </c>
      <c r="M57" s="6"/>
    </row>
    <row r="58" spans="1:13" x14ac:dyDescent="0.2">
      <c r="A58" s="1"/>
      <c r="B58" s="107"/>
      <c r="C58" s="110"/>
      <c r="D58" s="108"/>
      <c r="E58" s="107"/>
      <c r="F58" s="108"/>
      <c r="G58" s="111" t="str">
        <f t="shared" si="0"/>
        <v/>
      </c>
      <c r="H58" s="108"/>
      <c r="I58" s="108"/>
      <c r="J58" s="109"/>
      <c r="K58" s="109"/>
      <c r="L58" s="136" t="str">
        <f t="shared" si="1"/>
        <v/>
      </c>
      <c r="M58" s="6"/>
    </row>
    <row r="59" spans="1:13" x14ac:dyDescent="0.2">
      <c r="A59" s="1"/>
      <c r="B59" s="107"/>
      <c r="C59" s="110"/>
      <c r="D59" s="108"/>
      <c r="E59" s="107"/>
      <c r="F59" s="108"/>
      <c r="G59" s="111" t="str">
        <f t="shared" si="0"/>
        <v/>
      </c>
      <c r="H59" s="108"/>
      <c r="I59" s="108"/>
      <c r="J59" s="109"/>
      <c r="K59" s="109"/>
      <c r="L59" s="136" t="str">
        <f t="shared" si="1"/>
        <v/>
      </c>
      <c r="M59" s="6"/>
    </row>
    <row r="60" spans="1:13" x14ac:dyDescent="0.2">
      <c r="A60" s="1"/>
      <c r="B60" s="107"/>
      <c r="C60" s="110"/>
      <c r="D60" s="108"/>
      <c r="E60" s="107"/>
      <c r="F60" s="108"/>
      <c r="G60" s="111" t="str">
        <f t="shared" si="0"/>
        <v/>
      </c>
      <c r="H60" s="108"/>
      <c r="I60" s="108"/>
      <c r="J60" s="109"/>
      <c r="K60" s="109"/>
      <c r="L60" s="136" t="str">
        <f t="shared" si="1"/>
        <v/>
      </c>
      <c r="M60" s="6"/>
    </row>
    <row r="61" spans="1:13" x14ac:dyDescent="0.2">
      <c r="A61" s="1"/>
      <c r="B61" s="107"/>
      <c r="C61" s="110"/>
      <c r="D61" s="108"/>
      <c r="E61" s="107"/>
      <c r="F61" s="108"/>
      <c r="G61" s="111" t="str">
        <f t="shared" si="0"/>
        <v/>
      </c>
      <c r="H61" s="108"/>
      <c r="I61" s="108"/>
      <c r="J61" s="109"/>
      <c r="K61" s="109"/>
      <c r="L61" s="136" t="str">
        <f t="shared" si="1"/>
        <v/>
      </c>
      <c r="M61" s="6"/>
    </row>
    <row r="62" spans="1:13" x14ac:dyDescent="0.2">
      <c r="A62" s="1"/>
      <c r="B62" s="107"/>
      <c r="C62" s="110"/>
      <c r="D62" s="108"/>
      <c r="E62" s="107"/>
      <c r="F62" s="108"/>
      <c r="G62" s="111" t="str">
        <f t="shared" si="0"/>
        <v/>
      </c>
      <c r="H62" s="108"/>
      <c r="I62" s="108"/>
      <c r="J62" s="109"/>
      <c r="K62" s="109"/>
      <c r="L62" s="136" t="str">
        <f t="shared" si="1"/>
        <v/>
      </c>
      <c r="M62" s="6"/>
    </row>
    <row r="63" spans="1:13" x14ac:dyDescent="0.2">
      <c r="A63" s="1"/>
      <c r="B63" s="19" t="s">
        <v>311</v>
      </c>
      <c r="C63" s="17"/>
      <c r="D63" s="168">
        <f>SUM(D23:D62)</f>
        <v>0</v>
      </c>
      <c r="E63" s="3"/>
      <c r="F63" s="18"/>
      <c r="G63" s="18" t="s">
        <v>312</v>
      </c>
      <c r="H63" s="3"/>
      <c r="I63" s="3"/>
      <c r="J63" s="112">
        <f>SUM(J23:J62)</f>
        <v>0</v>
      </c>
      <c r="K63" s="37" t="s">
        <v>313</v>
      </c>
      <c r="L63" s="112">
        <f>SUM(L23:L62)</f>
        <v>0</v>
      </c>
      <c r="M63" s="6"/>
    </row>
    <row r="64" spans="1:13" ht="12" customHeight="1" x14ac:dyDescent="0.25">
      <c r="A64" s="2"/>
      <c r="B64" s="289"/>
      <c r="C64" s="289"/>
      <c r="D64" s="7"/>
      <c r="E64" s="7"/>
      <c r="F64" s="7"/>
      <c r="G64" s="7"/>
      <c r="H64" s="7"/>
      <c r="I64" s="7"/>
      <c r="J64" s="7"/>
      <c r="K64" s="39"/>
      <c r="L64" s="39"/>
      <c r="M64" s="8"/>
    </row>
    <row r="65" spans="1:13" ht="12" customHeight="1" x14ac:dyDescent="0.25">
      <c r="A65" s="25"/>
      <c r="B65" s="26"/>
      <c r="C65" s="26"/>
      <c r="D65" s="4"/>
      <c r="E65" s="4"/>
      <c r="F65" s="4"/>
      <c r="G65" s="4"/>
      <c r="H65" s="4"/>
      <c r="I65" s="4"/>
      <c r="J65" s="4"/>
      <c r="K65" s="27"/>
      <c r="L65" s="29"/>
      <c r="M65" s="5"/>
    </row>
    <row r="66" spans="1:13" ht="20.25" customHeight="1" x14ac:dyDescent="0.25">
      <c r="A66" s="401"/>
      <c r="B66" s="522" t="s">
        <v>655</v>
      </c>
      <c r="C66" s="519"/>
      <c r="D66" s="521"/>
      <c r="E66" s="520"/>
      <c r="F66" s="340"/>
      <c r="G66" s="340"/>
      <c r="H66" s="340"/>
      <c r="I66" s="340"/>
      <c r="J66" s="22"/>
      <c r="K66" s="31"/>
      <c r="L66" s="31"/>
      <c r="M66" s="125"/>
    </row>
    <row r="67" spans="1:13" ht="3.75" customHeight="1" x14ac:dyDescent="0.25">
      <c r="A67" s="1"/>
      <c r="B67" s="30"/>
      <c r="C67" s="30"/>
      <c r="D67" s="340"/>
      <c r="E67" s="340"/>
      <c r="F67" s="340"/>
      <c r="G67" s="340"/>
      <c r="H67" s="340"/>
      <c r="I67" s="340"/>
      <c r="J67" s="22"/>
      <c r="K67" s="31"/>
      <c r="L67" s="31"/>
      <c r="M67" s="125"/>
    </row>
    <row r="68" spans="1:13" ht="9" customHeight="1" x14ac:dyDescent="0.2">
      <c r="A68" s="1"/>
      <c r="B68" s="28"/>
      <c r="C68" s="28"/>
      <c r="D68" s="252"/>
      <c r="E68" s="252"/>
      <c r="F68" s="252"/>
      <c r="G68" s="252"/>
      <c r="H68" s="252"/>
      <c r="I68" s="252"/>
      <c r="J68" s="3"/>
      <c r="K68" s="29"/>
      <c r="L68" s="29"/>
      <c r="M68" s="123"/>
    </row>
    <row r="69" spans="1:13" ht="54" customHeight="1" x14ac:dyDescent="0.2">
      <c r="A69" s="32"/>
      <c r="B69" s="565" t="s">
        <v>819</v>
      </c>
      <c r="C69" s="567"/>
      <c r="D69" s="118" t="s">
        <v>361</v>
      </c>
      <c r="E69" s="118" t="s">
        <v>295</v>
      </c>
      <c r="F69" s="118" t="s">
        <v>296</v>
      </c>
      <c r="G69" s="118" t="s">
        <v>297</v>
      </c>
      <c r="H69" s="118" t="s">
        <v>298</v>
      </c>
      <c r="I69" s="118" t="s">
        <v>287</v>
      </c>
      <c r="J69" s="115" t="s">
        <v>594</v>
      </c>
      <c r="K69" s="117" t="s">
        <v>299</v>
      </c>
      <c r="L69" s="272" t="s">
        <v>595</v>
      </c>
      <c r="M69" s="36"/>
    </row>
    <row r="70" spans="1:13" x14ac:dyDescent="0.2">
      <c r="A70" s="1"/>
      <c r="B70" s="560"/>
      <c r="C70" s="561"/>
      <c r="D70" s="108"/>
      <c r="E70" s="107"/>
      <c r="F70" s="108"/>
      <c r="G70" s="111" t="str">
        <f t="shared" ref="G70:G98" si="2">IF(F70="","",D70*F70/L70)</f>
        <v/>
      </c>
      <c r="H70" s="108"/>
      <c r="I70" s="108"/>
      <c r="J70" s="109"/>
      <c r="K70" s="109"/>
      <c r="L70" s="136" t="str">
        <f t="shared" ref="L70:L98" si="3">IF(B70="","",IF(F70&lt;&gt;"",F70*D70+J70*(E70/100),(J70-K70)*(E70/100)+H70*I70))</f>
        <v/>
      </c>
      <c r="M70" s="6"/>
    </row>
    <row r="71" spans="1:13" x14ac:dyDescent="0.2">
      <c r="A71" s="1"/>
      <c r="B71" s="560"/>
      <c r="C71" s="561"/>
      <c r="D71" s="108"/>
      <c r="E71" s="107"/>
      <c r="F71" s="108"/>
      <c r="G71" s="111" t="str">
        <f t="shared" si="2"/>
        <v/>
      </c>
      <c r="H71" s="108"/>
      <c r="I71" s="108"/>
      <c r="J71" s="109"/>
      <c r="K71" s="109"/>
      <c r="L71" s="136" t="str">
        <f t="shared" si="3"/>
        <v/>
      </c>
      <c r="M71" s="6"/>
    </row>
    <row r="72" spans="1:13" x14ac:dyDescent="0.2">
      <c r="A72" s="1"/>
      <c r="B72" s="560"/>
      <c r="C72" s="561"/>
      <c r="D72" s="108"/>
      <c r="E72" s="107"/>
      <c r="F72" s="108"/>
      <c r="G72" s="111" t="str">
        <f t="shared" si="2"/>
        <v/>
      </c>
      <c r="H72" s="108"/>
      <c r="I72" s="108"/>
      <c r="J72" s="109"/>
      <c r="K72" s="109"/>
      <c r="L72" s="136" t="str">
        <f t="shared" si="3"/>
        <v/>
      </c>
      <c r="M72" s="6"/>
    </row>
    <row r="73" spans="1:13" x14ac:dyDescent="0.2">
      <c r="A73" s="1"/>
      <c r="B73" s="560"/>
      <c r="C73" s="561"/>
      <c r="D73" s="108"/>
      <c r="E73" s="107"/>
      <c r="F73" s="108"/>
      <c r="G73" s="111" t="str">
        <f t="shared" si="2"/>
        <v/>
      </c>
      <c r="H73" s="108"/>
      <c r="I73" s="108"/>
      <c r="J73" s="109"/>
      <c r="K73" s="109"/>
      <c r="L73" s="136" t="str">
        <f t="shared" si="3"/>
        <v/>
      </c>
      <c r="M73" s="6"/>
    </row>
    <row r="74" spans="1:13" x14ac:dyDescent="0.2">
      <c r="A74" s="1"/>
      <c r="B74" s="560"/>
      <c r="C74" s="561"/>
      <c r="D74" s="108"/>
      <c r="E74" s="107"/>
      <c r="F74" s="108"/>
      <c r="G74" s="111" t="str">
        <f t="shared" si="2"/>
        <v/>
      </c>
      <c r="H74" s="108"/>
      <c r="I74" s="108"/>
      <c r="J74" s="109"/>
      <c r="K74" s="109"/>
      <c r="L74" s="136" t="str">
        <f t="shared" si="3"/>
        <v/>
      </c>
      <c r="M74" s="6"/>
    </row>
    <row r="75" spans="1:13" x14ac:dyDescent="0.2">
      <c r="A75" s="1"/>
      <c r="B75" s="560"/>
      <c r="C75" s="561"/>
      <c r="D75" s="108"/>
      <c r="E75" s="107"/>
      <c r="F75" s="108"/>
      <c r="G75" s="111" t="str">
        <f t="shared" si="2"/>
        <v/>
      </c>
      <c r="H75" s="108"/>
      <c r="I75" s="108"/>
      <c r="J75" s="109"/>
      <c r="K75" s="109"/>
      <c r="L75" s="136" t="str">
        <f t="shared" si="3"/>
        <v/>
      </c>
      <c r="M75" s="6"/>
    </row>
    <row r="76" spans="1:13" x14ac:dyDescent="0.2">
      <c r="A76" s="1"/>
      <c r="B76" s="560"/>
      <c r="C76" s="561"/>
      <c r="D76" s="108"/>
      <c r="E76" s="107"/>
      <c r="F76" s="108"/>
      <c r="G76" s="111" t="str">
        <f t="shared" si="2"/>
        <v/>
      </c>
      <c r="H76" s="108"/>
      <c r="I76" s="108"/>
      <c r="J76" s="109"/>
      <c r="K76" s="109"/>
      <c r="L76" s="136" t="str">
        <f t="shared" si="3"/>
        <v/>
      </c>
      <c r="M76" s="6"/>
    </row>
    <row r="77" spans="1:13" x14ac:dyDescent="0.2">
      <c r="A77" s="1"/>
      <c r="B77" s="560"/>
      <c r="C77" s="561"/>
      <c r="D77" s="108"/>
      <c r="E77" s="107"/>
      <c r="F77" s="108"/>
      <c r="G77" s="111" t="str">
        <f t="shared" si="2"/>
        <v/>
      </c>
      <c r="H77" s="108"/>
      <c r="I77" s="108"/>
      <c r="J77" s="109"/>
      <c r="K77" s="109"/>
      <c r="L77" s="136" t="str">
        <f t="shared" si="3"/>
        <v/>
      </c>
      <c r="M77" s="6"/>
    </row>
    <row r="78" spans="1:13" x14ac:dyDescent="0.2">
      <c r="A78" s="1"/>
      <c r="B78" s="560"/>
      <c r="C78" s="561"/>
      <c r="D78" s="108"/>
      <c r="E78" s="107"/>
      <c r="F78" s="108"/>
      <c r="G78" s="111" t="str">
        <f t="shared" si="2"/>
        <v/>
      </c>
      <c r="H78" s="108"/>
      <c r="I78" s="108"/>
      <c r="J78" s="109"/>
      <c r="K78" s="109"/>
      <c r="L78" s="136" t="str">
        <f t="shared" si="3"/>
        <v/>
      </c>
      <c r="M78" s="6"/>
    </row>
    <row r="79" spans="1:13" x14ac:dyDescent="0.2">
      <c r="A79" s="1"/>
      <c r="B79" s="560"/>
      <c r="C79" s="561"/>
      <c r="D79" s="108"/>
      <c r="E79" s="107"/>
      <c r="F79" s="108"/>
      <c r="G79" s="111" t="str">
        <f t="shared" si="2"/>
        <v/>
      </c>
      <c r="H79" s="108"/>
      <c r="I79" s="108"/>
      <c r="J79" s="109"/>
      <c r="K79" s="109"/>
      <c r="L79" s="136" t="str">
        <f t="shared" si="3"/>
        <v/>
      </c>
      <c r="M79" s="6"/>
    </row>
    <row r="80" spans="1:13" x14ac:dyDescent="0.2">
      <c r="A80" s="1"/>
      <c r="B80" s="560"/>
      <c r="C80" s="561"/>
      <c r="D80" s="108"/>
      <c r="E80" s="107"/>
      <c r="F80" s="108"/>
      <c r="G80" s="111" t="str">
        <f t="shared" si="2"/>
        <v/>
      </c>
      <c r="H80" s="108"/>
      <c r="I80" s="108"/>
      <c r="J80" s="109"/>
      <c r="K80" s="109"/>
      <c r="L80" s="136" t="str">
        <f t="shared" si="3"/>
        <v/>
      </c>
      <c r="M80" s="6"/>
    </row>
    <row r="81" spans="1:13" x14ac:dyDescent="0.2">
      <c r="A81" s="1"/>
      <c r="B81" s="560"/>
      <c r="C81" s="561"/>
      <c r="D81" s="108"/>
      <c r="E81" s="107"/>
      <c r="F81" s="108"/>
      <c r="G81" s="111" t="str">
        <f t="shared" si="2"/>
        <v/>
      </c>
      <c r="H81" s="108"/>
      <c r="I81" s="108"/>
      <c r="J81" s="109"/>
      <c r="K81" s="109"/>
      <c r="L81" s="136" t="str">
        <f t="shared" si="3"/>
        <v/>
      </c>
      <c r="M81" s="6"/>
    </row>
    <row r="82" spans="1:13" x14ac:dyDescent="0.2">
      <c r="A82" s="1"/>
      <c r="B82" s="560"/>
      <c r="C82" s="561"/>
      <c r="D82" s="108"/>
      <c r="E82" s="107"/>
      <c r="F82" s="108"/>
      <c r="G82" s="111" t="str">
        <f t="shared" si="2"/>
        <v/>
      </c>
      <c r="H82" s="108"/>
      <c r="I82" s="108"/>
      <c r="J82" s="109"/>
      <c r="K82" s="109"/>
      <c r="L82" s="136" t="str">
        <f t="shared" si="3"/>
        <v/>
      </c>
      <c r="M82" s="6"/>
    </row>
    <row r="83" spans="1:13" x14ac:dyDescent="0.2">
      <c r="A83" s="1"/>
      <c r="B83" s="560"/>
      <c r="C83" s="561"/>
      <c r="D83" s="108"/>
      <c r="E83" s="107"/>
      <c r="F83" s="108"/>
      <c r="G83" s="111" t="str">
        <f t="shared" si="2"/>
        <v/>
      </c>
      <c r="H83" s="108"/>
      <c r="I83" s="108"/>
      <c r="J83" s="109"/>
      <c r="K83" s="109"/>
      <c r="L83" s="136" t="str">
        <f t="shared" si="3"/>
        <v/>
      </c>
      <c r="M83" s="6"/>
    </row>
    <row r="84" spans="1:13" x14ac:dyDescent="0.2">
      <c r="A84" s="1"/>
      <c r="B84" s="560"/>
      <c r="C84" s="561"/>
      <c r="D84" s="108"/>
      <c r="E84" s="107"/>
      <c r="F84" s="108"/>
      <c r="G84" s="111" t="str">
        <f t="shared" si="2"/>
        <v/>
      </c>
      <c r="H84" s="108"/>
      <c r="I84" s="108"/>
      <c r="J84" s="109"/>
      <c r="K84" s="109"/>
      <c r="L84" s="136" t="str">
        <f t="shared" si="3"/>
        <v/>
      </c>
      <c r="M84" s="6"/>
    </row>
    <row r="85" spans="1:13" x14ac:dyDescent="0.2">
      <c r="A85" s="1"/>
      <c r="B85" s="560"/>
      <c r="C85" s="561"/>
      <c r="D85" s="108"/>
      <c r="E85" s="107"/>
      <c r="F85" s="108"/>
      <c r="G85" s="111" t="str">
        <f t="shared" si="2"/>
        <v/>
      </c>
      <c r="H85" s="108"/>
      <c r="I85" s="108"/>
      <c r="J85" s="109"/>
      <c r="K85" s="109"/>
      <c r="L85" s="136" t="str">
        <f t="shared" si="3"/>
        <v/>
      </c>
      <c r="M85" s="6"/>
    </row>
    <row r="86" spans="1:13" x14ac:dyDescent="0.2">
      <c r="A86" s="1"/>
      <c r="B86" s="560"/>
      <c r="C86" s="561"/>
      <c r="D86" s="108"/>
      <c r="E86" s="107"/>
      <c r="F86" s="108"/>
      <c r="G86" s="111" t="str">
        <f t="shared" si="2"/>
        <v/>
      </c>
      <c r="H86" s="108"/>
      <c r="I86" s="108"/>
      <c r="J86" s="109"/>
      <c r="K86" s="109"/>
      <c r="L86" s="136" t="str">
        <f t="shared" si="3"/>
        <v/>
      </c>
      <c r="M86" s="6"/>
    </row>
    <row r="87" spans="1:13" x14ac:dyDescent="0.2">
      <c r="A87" s="1"/>
      <c r="B87" s="560"/>
      <c r="C87" s="561"/>
      <c r="D87" s="108"/>
      <c r="E87" s="107"/>
      <c r="F87" s="108"/>
      <c r="G87" s="111" t="str">
        <f t="shared" si="2"/>
        <v/>
      </c>
      <c r="H87" s="108"/>
      <c r="I87" s="108"/>
      <c r="J87" s="109"/>
      <c r="K87" s="109"/>
      <c r="L87" s="136" t="str">
        <f t="shared" si="3"/>
        <v/>
      </c>
      <c r="M87" s="6"/>
    </row>
    <row r="88" spans="1:13" x14ac:dyDescent="0.2">
      <c r="A88" s="1"/>
      <c r="B88" s="560"/>
      <c r="C88" s="561"/>
      <c r="D88" s="108"/>
      <c r="E88" s="107"/>
      <c r="F88" s="108"/>
      <c r="G88" s="111" t="str">
        <f t="shared" si="2"/>
        <v/>
      </c>
      <c r="H88" s="108"/>
      <c r="I88" s="108"/>
      <c r="J88" s="109"/>
      <c r="K88" s="109"/>
      <c r="L88" s="136" t="str">
        <f t="shared" si="3"/>
        <v/>
      </c>
      <c r="M88" s="6"/>
    </row>
    <row r="89" spans="1:13" x14ac:dyDescent="0.2">
      <c r="A89" s="1"/>
      <c r="B89" s="560"/>
      <c r="C89" s="561"/>
      <c r="D89" s="108"/>
      <c r="E89" s="107"/>
      <c r="F89" s="108"/>
      <c r="G89" s="111" t="str">
        <f t="shared" si="2"/>
        <v/>
      </c>
      <c r="H89" s="108"/>
      <c r="I89" s="108"/>
      <c r="J89" s="109"/>
      <c r="K89" s="109"/>
      <c r="L89" s="136" t="str">
        <f t="shared" si="3"/>
        <v/>
      </c>
      <c r="M89" s="6"/>
    </row>
    <row r="90" spans="1:13" x14ac:dyDescent="0.2">
      <c r="A90" s="1"/>
      <c r="B90" s="560"/>
      <c r="C90" s="561"/>
      <c r="D90" s="108"/>
      <c r="E90" s="107"/>
      <c r="F90" s="108"/>
      <c r="G90" s="111" t="str">
        <f t="shared" si="2"/>
        <v/>
      </c>
      <c r="H90" s="108"/>
      <c r="I90" s="108"/>
      <c r="J90" s="109"/>
      <c r="K90" s="109"/>
      <c r="L90" s="136" t="str">
        <f t="shared" si="3"/>
        <v/>
      </c>
      <c r="M90" s="6"/>
    </row>
    <row r="91" spans="1:13" x14ac:dyDescent="0.2">
      <c r="A91" s="1"/>
      <c r="B91" s="560"/>
      <c r="C91" s="561"/>
      <c r="D91" s="108"/>
      <c r="E91" s="107"/>
      <c r="F91" s="108"/>
      <c r="G91" s="111" t="str">
        <f t="shared" si="2"/>
        <v/>
      </c>
      <c r="H91" s="108"/>
      <c r="I91" s="108"/>
      <c r="J91" s="109"/>
      <c r="K91" s="109"/>
      <c r="L91" s="136" t="str">
        <f t="shared" si="3"/>
        <v/>
      </c>
      <c r="M91" s="6"/>
    </row>
    <row r="92" spans="1:13" x14ac:dyDescent="0.2">
      <c r="A92" s="1"/>
      <c r="B92" s="560"/>
      <c r="C92" s="561"/>
      <c r="D92" s="108"/>
      <c r="E92" s="107"/>
      <c r="F92" s="108"/>
      <c r="G92" s="111" t="str">
        <f t="shared" si="2"/>
        <v/>
      </c>
      <c r="H92" s="108"/>
      <c r="I92" s="108"/>
      <c r="J92" s="109"/>
      <c r="K92" s="109"/>
      <c r="L92" s="136" t="str">
        <f t="shared" si="3"/>
        <v/>
      </c>
      <c r="M92" s="6"/>
    </row>
    <row r="93" spans="1:13" x14ac:dyDescent="0.2">
      <c r="A93" s="1"/>
      <c r="B93" s="560"/>
      <c r="C93" s="561"/>
      <c r="D93" s="108"/>
      <c r="E93" s="107"/>
      <c r="F93" s="108"/>
      <c r="G93" s="111" t="str">
        <f t="shared" si="2"/>
        <v/>
      </c>
      <c r="H93" s="108"/>
      <c r="I93" s="108"/>
      <c r="J93" s="109"/>
      <c r="K93" s="109"/>
      <c r="L93" s="136" t="str">
        <f t="shared" si="3"/>
        <v/>
      </c>
      <c r="M93" s="6"/>
    </row>
    <row r="94" spans="1:13" x14ac:dyDescent="0.2">
      <c r="A94" s="1"/>
      <c r="B94" s="560"/>
      <c r="C94" s="561"/>
      <c r="D94" s="108"/>
      <c r="E94" s="107"/>
      <c r="F94" s="108"/>
      <c r="G94" s="111" t="str">
        <f t="shared" si="2"/>
        <v/>
      </c>
      <c r="H94" s="108"/>
      <c r="I94" s="108"/>
      <c r="J94" s="109"/>
      <c r="K94" s="109"/>
      <c r="L94" s="136" t="str">
        <f t="shared" si="3"/>
        <v/>
      </c>
      <c r="M94" s="6"/>
    </row>
    <row r="95" spans="1:13" x14ac:dyDescent="0.2">
      <c r="A95" s="1"/>
      <c r="B95" s="560"/>
      <c r="C95" s="561"/>
      <c r="D95" s="108"/>
      <c r="E95" s="107"/>
      <c r="F95" s="108"/>
      <c r="G95" s="111" t="str">
        <f t="shared" si="2"/>
        <v/>
      </c>
      <c r="H95" s="108"/>
      <c r="I95" s="108"/>
      <c r="J95" s="109"/>
      <c r="K95" s="109"/>
      <c r="L95" s="136" t="str">
        <f t="shared" si="3"/>
        <v/>
      </c>
      <c r="M95" s="6"/>
    </row>
    <row r="96" spans="1:13" x14ac:dyDescent="0.2">
      <c r="A96" s="1"/>
      <c r="B96" s="560"/>
      <c r="C96" s="561"/>
      <c r="D96" s="108"/>
      <c r="E96" s="107"/>
      <c r="F96" s="108"/>
      <c r="G96" s="111" t="str">
        <f t="shared" si="2"/>
        <v/>
      </c>
      <c r="H96" s="108"/>
      <c r="I96" s="108"/>
      <c r="J96" s="109"/>
      <c r="K96" s="109"/>
      <c r="L96" s="136" t="str">
        <f t="shared" si="3"/>
        <v/>
      </c>
      <c r="M96" s="6"/>
    </row>
    <row r="97" spans="1:13" x14ac:dyDescent="0.2">
      <c r="A97" s="1"/>
      <c r="B97" s="560"/>
      <c r="C97" s="561"/>
      <c r="D97" s="108"/>
      <c r="E97" s="107"/>
      <c r="F97" s="108"/>
      <c r="G97" s="111" t="str">
        <f t="shared" si="2"/>
        <v/>
      </c>
      <c r="H97" s="108"/>
      <c r="I97" s="108"/>
      <c r="J97" s="109"/>
      <c r="K97" s="109"/>
      <c r="L97" s="136" t="str">
        <f t="shared" si="3"/>
        <v/>
      </c>
      <c r="M97" s="6"/>
    </row>
    <row r="98" spans="1:13" x14ac:dyDescent="0.2">
      <c r="A98" s="1"/>
      <c r="B98" s="560"/>
      <c r="C98" s="561"/>
      <c r="D98" s="108"/>
      <c r="E98" s="107"/>
      <c r="F98" s="108"/>
      <c r="G98" s="111" t="str">
        <f t="shared" si="2"/>
        <v/>
      </c>
      <c r="H98" s="108"/>
      <c r="I98" s="108"/>
      <c r="J98" s="109"/>
      <c r="K98" s="109"/>
      <c r="L98" s="136" t="str">
        <f t="shared" si="3"/>
        <v/>
      </c>
      <c r="M98" s="6"/>
    </row>
    <row r="99" spans="1:13" ht="15" customHeight="1" x14ac:dyDescent="0.2">
      <c r="A99" s="1"/>
      <c r="B99" s="17"/>
      <c r="C99" s="17"/>
      <c r="D99" s="3"/>
      <c r="E99" s="3"/>
      <c r="F99" s="18"/>
      <c r="G99" s="3"/>
      <c r="H99" s="3"/>
      <c r="I99" s="3"/>
      <c r="J99" s="38"/>
      <c r="K99" s="37" t="s">
        <v>313</v>
      </c>
      <c r="L99" s="112">
        <f>SUM(L70:L98)</f>
        <v>0</v>
      </c>
      <c r="M99" s="6"/>
    </row>
    <row r="100" spans="1:13" ht="9" customHeight="1" x14ac:dyDescent="0.2">
      <c r="A100" s="2"/>
      <c r="B100" s="126"/>
      <c r="C100" s="126"/>
      <c r="D100" s="7"/>
      <c r="E100" s="7"/>
      <c r="F100" s="15"/>
      <c r="G100" s="7"/>
      <c r="H100" s="7"/>
      <c r="I100" s="7"/>
      <c r="J100" s="7"/>
      <c r="K100" s="143"/>
      <c r="L100" s="128"/>
      <c r="M100" s="144"/>
    </row>
    <row r="101" spans="1:13" ht="12" customHeight="1" x14ac:dyDescent="0.25">
      <c r="A101" s="25"/>
      <c r="B101" s="26"/>
      <c r="C101" s="26"/>
      <c r="D101" s="4"/>
      <c r="E101" s="4"/>
      <c r="F101" s="4"/>
      <c r="G101" s="4"/>
      <c r="H101" s="4"/>
      <c r="I101" s="4"/>
      <c r="J101" s="4"/>
      <c r="K101" s="27"/>
      <c r="L101" s="27"/>
      <c r="M101" s="5"/>
    </row>
    <row r="102" spans="1:13" ht="15" customHeight="1" x14ac:dyDescent="0.25">
      <c r="A102" s="1"/>
      <c r="B102" s="30" t="s">
        <v>658</v>
      </c>
      <c r="C102" s="30"/>
      <c r="D102" s="340"/>
      <c r="E102" s="340"/>
      <c r="F102" s="340"/>
      <c r="G102" s="340"/>
      <c r="H102" s="340"/>
      <c r="I102" s="340"/>
      <c r="J102" s="22"/>
      <c r="K102" s="31"/>
      <c r="L102" s="31"/>
      <c r="M102" s="125"/>
    </row>
    <row r="103" spans="1:13" ht="7.5" customHeight="1" x14ac:dyDescent="0.25">
      <c r="A103" s="1"/>
      <c r="B103" s="30"/>
      <c r="C103" s="30"/>
      <c r="D103" s="340"/>
      <c r="E103" s="340"/>
      <c r="F103" s="340"/>
      <c r="G103" s="340"/>
      <c r="H103" s="340"/>
      <c r="I103" s="340"/>
      <c r="J103" s="22"/>
      <c r="K103" s="31"/>
      <c r="L103" s="31"/>
      <c r="M103" s="125"/>
    </row>
    <row r="104" spans="1:13" x14ac:dyDescent="0.2">
      <c r="A104" s="1"/>
      <c r="B104" s="28"/>
      <c r="C104" s="28"/>
      <c r="D104" s="252"/>
      <c r="E104" s="252"/>
      <c r="F104" s="252"/>
      <c r="G104" s="252"/>
      <c r="H104" s="252"/>
      <c r="I104" s="252"/>
      <c r="J104" s="3"/>
      <c r="K104" s="29"/>
      <c r="L104" s="29"/>
      <c r="M104" s="123"/>
    </row>
    <row r="105" spans="1:13" ht="63.75" customHeight="1" x14ac:dyDescent="0.2">
      <c r="A105" s="32"/>
      <c r="B105" s="565" t="s">
        <v>818</v>
      </c>
      <c r="C105" s="566"/>
      <c r="D105" s="566"/>
      <c r="E105" s="566"/>
      <c r="F105" s="566"/>
      <c r="G105" s="566"/>
      <c r="H105" s="566"/>
      <c r="I105" s="567"/>
      <c r="J105" s="131" t="s">
        <v>817</v>
      </c>
      <c r="K105" s="118" t="s">
        <v>315</v>
      </c>
      <c r="L105" s="272" t="s">
        <v>595</v>
      </c>
      <c r="M105" s="6"/>
    </row>
    <row r="106" spans="1:13" x14ac:dyDescent="0.2">
      <c r="A106" s="1"/>
      <c r="B106" s="562"/>
      <c r="C106" s="563"/>
      <c r="D106" s="563"/>
      <c r="E106" s="563"/>
      <c r="F106" s="563"/>
      <c r="G106" s="563"/>
      <c r="H106" s="563"/>
      <c r="I106" s="564"/>
      <c r="J106" s="183"/>
      <c r="K106" s="183"/>
      <c r="L106" s="137" t="str">
        <f>IF(B106="","",J106*K106)</f>
        <v/>
      </c>
      <c r="M106" s="6"/>
    </row>
    <row r="107" spans="1:13" x14ac:dyDescent="0.2">
      <c r="A107" s="1"/>
      <c r="B107" s="562"/>
      <c r="C107" s="563"/>
      <c r="D107" s="563"/>
      <c r="E107" s="563"/>
      <c r="F107" s="563"/>
      <c r="G107" s="563"/>
      <c r="H107" s="563"/>
      <c r="I107" s="564"/>
      <c r="J107" s="183"/>
      <c r="K107" s="183"/>
      <c r="L107" s="137" t="str">
        <f t="shared" ref="L107:L125" si="4">IF(B107="","",J107*K107)</f>
        <v/>
      </c>
      <c r="M107" s="6"/>
    </row>
    <row r="108" spans="1:13" x14ac:dyDescent="0.2">
      <c r="A108" s="1"/>
      <c r="B108" s="562"/>
      <c r="C108" s="563"/>
      <c r="D108" s="563"/>
      <c r="E108" s="563"/>
      <c r="F108" s="563"/>
      <c r="G108" s="563"/>
      <c r="H108" s="563"/>
      <c r="I108" s="564"/>
      <c r="J108" s="183"/>
      <c r="K108" s="183"/>
      <c r="L108" s="137" t="str">
        <f t="shared" si="4"/>
        <v/>
      </c>
      <c r="M108" s="6"/>
    </row>
    <row r="109" spans="1:13" x14ac:dyDescent="0.2">
      <c r="A109" s="1"/>
      <c r="B109" s="562"/>
      <c r="C109" s="563"/>
      <c r="D109" s="563"/>
      <c r="E109" s="563"/>
      <c r="F109" s="563"/>
      <c r="G109" s="563"/>
      <c r="H109" s="563"/>
      <c r="I109" s="564"/>
      <c r="J109" s="183"/>
      <c r="K109" s="183"/>
      <c r="L109" s="137" t="str">
        <f t="shared" si="4"/>
        <v/>
      </c>
      <c r="M109" s="6"/>
    </row>
    <row r="110" spans="1:13" x14ac:dyDescent="0.2">
      <c r="A110" s="1"/>
      <c r="B110" s="562"/>
      <c r="C110" s="563"/>
      <c r="D110" s="563"/>
      <c r="E110" s="563"/>
      <c r="F110" s="563"/>
      <c r="G110" s="563"/>
      <c r="H110" s="563"/>
      <c r="I110" s="564"/>
      <c r="J110" s="183"/>
      <c r="K110" s="183"/>
      <c r="L110" s="137" t="str">
        <f t="shared" si="4"/>
        <v/>
      </c>
      <c r="M110" s="6"/>
    </row>
    <row r="111" spans="1:13" x14ac:dyDescent="0.2">
      <c r="A111" s="1"/>
      <c r="B111" s="562"/>
      <c r="C111" s="563"/>
      <c r="D111" s="563"/>
      <c r="E111" s="563"/>
      <c r="F111" s="563"/>
      <c r="G111" s="563"/>
      <c r="H111" s="563"/>
      <c r="I111" s="564"/>
      <c r="J111" s="183"/>
      <c r="K111" s="183"/>
      <c r="L111" s="137" t="str">
        <f t="shared" si="4"/>
        <v/>
      </c>
      <c r="M111" s="6"/>
    </row>
    <row r="112" spans="1:13" x14ac:dyDescent="0.2">
      <c r="A112" s="1"/>
      <c r="B112" s="274"/>
      <c r="C112" s="275"/>
      <c r="D112" s="275"/>
      <c r="E112" s="275"/>
      <c r="F112" s="275"/>
      <c r="G112" s="275"/>
      <c r="H112" s="275"/>
      <c r="I112" s="276"/>
      <c r="J112" s="183"/>
      <c r="K112" s="183"/>
      <c r="L112" s="137" t="str">
        <f t="shared" si="4"/>
        <v/>
      </c>
      <c r="M112" s="6"/>
    </row>
    <row r="113" spans="1:13" x14ac:dyDescent="0.2">
      <c r="A113" s="1"/>
      <c r="B113" s="562"/>
      <c r="C113" s="563"/>
      <c r="D113" s="563"/>
      <c r="E113" s="563"/>
      <c r="F113" s="563"/>
      <c r="G113" s="563"/>
      <c r="H113" s="563"/>
      <c r="I113" s="564"/>
      <c r="J113" s="183"/>
      <c r="K113" s="183"/>
      <c r="L113" s="137" t="str">
        <f t="shared" si="4"/>
        <v/>
      </c>
      <c r="M113" s="6"/>
    </row>
    <row r="114" spans="1:13" x14ac:dyDescent="0.2">
      <c r="A114" s="1"/>
      <c r="B114" s="562"/>
      <c r="C114" s="563"/>
      <c r="D114" s="563"/>
      <c r="E114" s="563"/>
      <c r="F114" s="563"/>
      <c r="G114" s="563"/>
      <c r="H114" s="563"/>
      <c r="I114" s="564"/>
      <c r="J114" s="183"/>
      <c r="K114" s="183"/>
      <c r="L114" s="137" t="str">
        <f t="shared" si="4"/>
        <v/>
      </c>
      <c r="M114" s="6"/>
    </row>
    <row r="115" spans="1:13" x14ac:dyDescent="0.2">
      <c r="A115" s="1"/>
      <c r="B115" s="562"/>
      <c r="C115" s="563"/>
      <c r="D115" s="563"/>
      <c r="E115" s="563"/>
      <c r="F115" s="563"/>
      <c r="G115" s="563"/>
      <c r="H115" s="563"/>
      <c r="I115" s="564"/>
      <c r="J115" s="183"/>
      <c r="K115" s="183"/>
      <c r="L115" s="137" t="str">
        <f t="shared" si="4"/>
        <v/>
      </c>
      <c r="M115" s="6"/>
    </row>
    <row r="116" spans="1:13" x14ac:dyDescent="0.2">
      <c r="A116" s="1"/>
      <c r="B116" s="562"/>
      <c r="C116" s="563"/>
      <c r="D116" s="563"/>
      <c r="E116" s="563"/>
      <c r="F116" s="563"/>
      <c r="G116" s="563"/>
      <c r="H116" s="563"/>
      <c r="I116" s="564"/>
      <c r="J116" s="183"/>
      <c r="K116" s="183"/>
      <c r="L116" s="137" t="str">
        <f t="shared" si="4"/>
        <v/>
      </c>
      <c r="M116" s="6"/>
    </row>
    <row r="117" spans="1:13" x14ac:dyDescent="0.2">
      <c r="A117" s="1"/>
      <c r="B117" s="562"/>
      <c r="C117" s="563"/>
      <c r="D117" s="563"/>
      <c r="E117" s="563"/>
      <c r="F117" s="563"/>
      <c r="G117" s="563"/>
      <c r="H117" s="563"/>
      <c r="I117" s="564"/>
      <c r="J117" s="183"/>
      <c r="K117" s="183"/>
      <c r="L117" s="137" t="str">
        <f t="shared" si="4"/>
        <v/>
      </c>
      <c r="M117" s="6"/>
    </row>
    <row r="118" spans="1:13" x14ac:dyDescent="0.2">
      <c r="A118" s="1"/>
      <c r="B118" s="562"/>
      <c r="C118" s="563"/>
      <c r="D118" s="563"/>
      <c r="E118" s="563"/>
      <c r="F118" s="563"/>
      <c r="G118" s="563"/>
      <c r="H118" s="563"/>
      <c r="I118" s="564"/>
      <c r="J118" s="183"/>
      <c r="K118" s="183"/>
      <c r="L118" s="137" t="str">
        <f t="shared" si="4"/>
        <v/>
      </c>
      <c r="M118" s="6"/>
    </row>
    <row r="119" spans="1:13" x14ac:dyDescent="0.2">
      <c r="A119" s="1"/>
      <c r="B119" s="562"/>
      <c r="C119" s="563"/>
      <c r="D119" s="563"/>
      <c r="E119" s="563"/>
      <c r="F119" s="563"/>
      <c r="G119" s="563"/>
      <c r="H119" s="563"/>
      <c r="I119" s="564"/>
      <c r="J119" s="183"/>
      <c r="K119" s="183"/>
      <c r="L119" s="137" t="str">
        <f t="shared" si="4"/>
        <v/>
      </c>
      <c r="M119" s="6"/>
    </row>
    <row r="120" spans="1:13" x14ac:dyDescent="0.2">
      <c r="A120" s="1"/>
      <c r="B120" s="562"/>
      <c r="C120" s="563"/>
      <c r="D120" s="563"/>
      <c r="E120" s="563"/>
      <c r="F120" s="563"/>
      <c r="G120" s="563"/>
      <c r="H120" s="563"/>
      <c r="I120" s="564"/>
      <c r="J120" s="183"/>
      <c r="K120" s="183"/>
      <c r="L120" s="137" t="str">
        <f t="shared" si="4"/>
        <v/>
      </c>
      <c r="M120" s="6"/>
    </row>
    <row r="121" spans="1:13" x14ac:dyDescent="0.2">
      <c r="A121" s="1"/>
      <c r="B121" s="562"/>
      <c r="C121" s="563"/>
      <c r="D121" s="563"/>
      <c r="E121" s="563"/>
      <c r="F121" s="563"/>
      <c r="G121" s="563"/>
      <c r="H121" s="563"/>
      <c r="I121" s="564"/>
      <c r="J121" s="183"/>
      <c r="K121" s="183"/>
      <c r="L121" s="137" t="str">
        <f t="shared" si="4"/>
        <v/>
      </c>
      <c r="M121" s="6"/>
    </row>
    <row r="122" spans="1:13" x14ac:dyDescent="0.2">
      <c r="A122" s="1"/>
      <c r="B122" s="562"/>
      <c r="C122" s="563"/>
      <c r="D122" s="563"/>
      <c r="E122" s="563"/>
      <c r="F122" s="563"/>
      <c r="G122" s="563"/>
      <c r="H122" s="563"/>
      <c r="I122" s="564"/>
      <c r="J122" s="183"/>
      <c r="K122" s="183"/>
      <c r="L122" s="137" t="str">
        <f t="shared" si="4"/>
        <v/>
      </c>
      <c r="M122" s="6"/>
    </row>
    <row r="123" spans="1:13" x14ac:dyDescent="0.2">
      <c r="A123" s="1"/>
      <c r="B123" s="562"/>
      <c r="C123" s="563"/>
      <c r="D123" s="563"/>
      <c r="E123" s="563"/>
      <c r="F123" s="563"/>
      <c r="G123" s="563"/>
      <c r="H123" s="563"/>
      <c r="I123" s="564"/>
      <c r="J123" s="183"/>
      <c r="K123" s="183"/>
      <c r="L123" s="137" t="str">
        <f t="shared" si="4"/>
        <v/>
      </c>
      <c r="M123" s="6"/>
    </row>
    <row r="124" spans="1:13" x14ac:dyDescent="0.2">
      <c r="A124" s="1"/>
      <c r="B124" s="562"/>
      <c r="C124" s="563"/>
      <c r="D124" s="563"/>
      <c r="E124" s="563"/>
      <c r="F124" s="563"/>
      <c r="G124" s="563"/>
      <c r="H124" s="563"/>
      <c r="I124" s="564"/>
      <c r="J124" s="183"/>
      <c r="K124" s="183"/>
      <c r="L124" s="137" t="str">
        <f t="shared" si="4"/>
        <v/>
      </c>
      <c r="M124" s="6"/>
    </row>
    <row r="125" spans="1:13" x14ac:dyDescent="0.2">
      <c r="A125" s="1"/>
      <c r="B125" s="562"/>
      <c r="C125" s="563"/>
      <c r="D125" s="563"/>
      <c r="E125" s="563"/>
      <c r="F125" s="563"/>
      <c r="G125" s="563"/>
      <c r="H125" s="563"/>
      <c r="I125" s="564"/>
      <c r="J125" s="183"/>
      <c r="K125" s="183"/>
      <c r="L125" s="137" t="str">
        <f t="shared" si="4"/>
        <v/>
      </c>
      <c r="M125" s="6"/>
    </row>
    <row r="126" spans="1:13" x14ac:dyDescent="0.2">
      <c r="A126" s="1"/>
      <c r="B126" s="17"/>
      <c r="C126" s="17"/>
      <c r="D126" s="3"/>
      <c r="E126" s="3"/>
      <c r="F126" s="18"/>
      <c r="G126" s="3"/>
      <c r="H126" s="3"/>
      <c r="I126" s="3"/>
      <c r="J126" s="37"/>
      <c r="K126" s="37" t="s">
        <v>313</v>
      </c>
      <c r="L126" s="112">
        <f>SUM(L106:L125)</f>
        <v>0</v>
      </c>
      <c r="M126" s="6"/>
    </row>
    <row r="127" spans="1:13" ht="9" customHeight="1" x14ac:dyDescent="0.2">
      <c r="A127" s="1"/>
      <c r="B127" s="17"/>
      <c r="C127" s="17"/>
      <c r="D127" s="3"/>
      <c r="E127" s="3"/>
      <c r="F127" s="18"/>
      <c r="G127" s="3"/>
      <c r="H127" s="3"/>
      <c r="I127" s="3"/>
      <c r="J127" s="3"/>
      <c r="K127" s="38"/>
      <c r="L127" s="37"/>
      <c r="M127" s="145"/>
    </row>
    <row r="128" spans="1:13" ht="12.75" customHeight="1" x14ac:dyDescent="0.2">
      <c r="A128" s="1"/>
      <c r="B128" s="17"/>
      <c r="C128" s="252" t="s">
        <v>659</v>
      </c>
      <c r="D128" s="3"/>
      <c r="E128" s="3"/>
      <c r="F128" s="3"/>
      <c r="G128" s="3"/>
      <c r="H128" s="3"/>
      <c r="I128" s="3"/>
      <c r="J128" s="3"/>
      <c r="K128" s="37"/>
      <c r="L128" s="138">
        <f>'Conservation Agreements'!I61</f>
        <v>0</v>
      </c>
      <c r="M128" s="6"/>
    </row>
    <row r="129" spans="1:13" ht="9" customHeight="1" x14ac:dyDescent="0.2">
      <c r="A129" s="1"/>
      <c r="B129" s="17"/>
      <c r="C129" s="17"/>
      <c r="D129" s="3"/>
      <c r="E129" s="3"/>
      <c r="F129" s="18"/>
      <c r="G129" s="3"/>
      <c r="H129" s="3"/>
      <c r="I129" s="3"/>
      <c r="J129" s="3"/>
      <c r="K129" s="38"/>
      <c r="L129" s="37"/>
      <c r="M129" s="145"/>
    </row>
    <row r="130" spans="1:13" ht="6.75" customHeight="1" x14ac:dyDescent="0.2">
      <c r="A130" s="1"/>
      <c r="B130" s="3"/>
      <c r="C130" s="3"/>
      <c r="D130" s="3"/>
      <c r="E130" s="3"/>
      <c r="F130" s="18"/>
      <c r="G130" s="3"/>
      <c r="H130" s="3"/>
      <c r="I130" s="3"/>
      <c r="J130" s="3"/>
      <c r="K130" s="38"/>
      <c r="L130" s="37"/>
      <c r="M130" s="145"/>
    </row>
    <row r="131" spans="1:13" x14ac:dyDescent="0.2">
      <c r="A131" s="1"/>
      <c r="B131" s="3"/>
      <c r="C131" s="3"/>
      <c r="D131" s="3"/>
      <c r="E131" s="3"/>
      <c r="F131" s="19" t="s">
        <v>597</v>
      </c>
      <c r="G131" s="18"/>
      <c r="H131" s="18"/>
      <c r="I131" s="3"/>
      <c r="J131" s="38"/>
      <c r="K131" s="3"/>
      <c r="L131" s="495">
        <f>L126+L99+L63-L128</f>
        <v>0</v>
      </c>
      <c r="M131" s="6"/>
    </row>
    <row r="132" spans="1:13" x14ac:dyDescent="0.2">
      <c r="A132" s="1"/>
      <c r="B132" s="3"/>
      <c r="C132" s="3"/>
      <c r="D132" s="3"/>
      <c r="E132" s="3"/>
      <c r="F132" s="18"/>
      <c r="G132" s="3" t="s">
        <v>660</v>
      </c>
      <c r="H132" s="3"/>
      <c r="I132" s="3"/>
      <c r="J132" s="38"/>
      <c r="K132" s="41" t="s">
        <v>803</v>
      </c>
      <c r="L132" s="42"/>
      <c r="M132" s="6"/>
    </row>
    <row r="133" spans="1:13" x14ac:dyDescent="0.2">
      <c r="A133" s="1"/>
      <c r="B133" s="17"/>
      <c r="C133" s="17"/>
      <c r="D133" s="3"/>
      <c r="E133" s="3"/>
      <c r="F133" s="18"/>
      <c r="G133" s="3"/>
      <c r="H133" s="3"/>
      <c r="I133" s="3"/>
      <c r="J133" s="3"/>
      <c r="K133" s="38"/>
      <c r="L133" s="37"/>
      <c r="M133" s="145"/>
    </row>
    <row r="134" spans="1:13" x14ac:dyDescent="0.2">
      <c r="A134" s="1"/>
      <c r="B134" s="311" t="s">
        <v>346</v>
      </c>
      <c r="C134" s="19"/>
      <c r="D134" s="3"/>
      <c r="E134" s="3"/>
      <c r="F134" s="18"/>
      <c r="G134" s="3"/>
      <c r="H134" s="3"/>
      <c r="I134" s="3"/>
      <c r="J134" s="3"/>
      <c r="K134" s="38"/>
      <c r="L134" s="37"/>
      <c r="M134" s="145"/>
    </row>
    <row r="135" spans="1:13" x14ac:dyDescent="0.2">
      <c r="A135" s="2"/>
      <c r="B135" s="7"/>
      <c r="C135" s="7"/>
      <c r="D135" s="7"/>
      <c r="E135" s="7"/>
      <c r="F135" s="7"/>
      <c r="G135" s="7"/>
      <c r="H135" s="7"/>
      <c r="I135" s="7"/>
      <c r="J135" s="7"/>
      <c r="K135" s="39"/>
      <c r="L135" s="39"/>
      <c r="M135" s="8"/>
    </row>
    <row r="137" spans="1:13" hidden="1" x14ac:dyDescent="0.2">
      <c r="A137" s="192"/>
      <c r="B137" s="192"/>
    </row>
    <row r="138" spans="1:13" hidden="1" x14ac:dyDescent="0.2">
      <c r="A138" s="192" t="s">
        <v>288</v>
      </c>
      <c r="B138" s="192"/>
    </row>
    <row r="139" spans="1:13" hidden="1" x14ac:dyDescent="0.2">
      <c r="A139" s="192" t="s">
        <v>289</v>
      </c>
      <c r="B139" s="192"/>
    </row>
    <row r="140" spans="1:13" hidden="1" x14ac:dyDescent="0.2">
      <c r="A140" s="192" t="s">
        <v>290</v>
      </c>
      <c r="B140" s="192"/>
    </row>
    <row r="141" spans="1:13" hidden="1" x14ac:dyDescent="0.2">
      <c r="A141" s="192" t="s">
        <v>291</v>
      </c>
      <c r="B141" s="192"/>
    </row>
    <row r="142" spans="1:13" hidden="1" x14ac:dyDescent="0.2">
      <c r="A142" s="192"/>
      <c r="B142" s="192"/>
    </row>
  </sheetData>
  <mergeCells count="53">
    <mergeCell ref="B119:I119"/>
    <mergeCell ref="B120:I120"/>
    <mergeCell ref="B121:I121"/>
    <mergeCell ref="B122:I122"/>
    <mergeCell ref="B125:I125"/>
    <mergeCell ref="B124:I124"/>
    <mergeCell ref="B114:I114"/>
    <mergeCell ref="B115:I115"/>
    <mergeCell ref="B116:I116"/>
    <mergeCell ref="B117:I117"/>
    <mergeCell ref="B118:I118"/>
    <mergeCell ref="B105:I105"/>
    <mergeCell ref="B106:I106"/>
    <mergeCell ref="B107:I107"/>
    <mergeCell ref="B108:I108"/>
    <mergeCell ref="B95:C95"/>
    <mergeCell ref="B93:C93"/>
    <mergeCell ref="B94:C94"/>
    <mergeCell ref="B83:C83"/>
    <mergeCell ref="B123:I123"/>
    <mergeCell ref="B109:I109"/>
    <mergeCell ref="B110:I110"/>
    <mergeCell ref="B96:C96"/>
    <mergeCell ref="B97:C97"/>
    <mergeCell ref="B98:C98"/>
    <mergeCell ref="B111:I111"/>
    <mergeCell ref="B113:I113"/>
    <mergeCell ref="B87:C87"/>
    <mergeCell ref="B88:C88"/>
    <mergeCell ref="B90:C90"/>
    <mergeCell ref="B89:C89"/>
    <mergeCell ref="B91:C91"/>
    <mergeCell ref="B78:C78"/>
    <mergeCell ref="B73:C73"/>
    <mergeCell ref="B19:L19"/>
    <mergeCell ref="B76:C76"/>
    <mergeCell ref="B92:C92"/>
    <mergeCell ref="B2:E2"/>
    <mergeCell ref="B69:C69"/>
    <mergeCell ref="B86:C86"/>
    <mergeCell ref="B81:C81"/>
    <mergeCell ref="B82:C82"/>
    <mergeCell ref="B85:C85"/>
    <mergeCell ref="B70:C70"/>
    <mergeCell ref="B71:C71"/>
    <mergeCell ref="B72:C72"/>
    <mergeCell ref="B84:C84"/>
    <mergeCell ref="B74:C74"/>
    <mergeCell ref="B75:C75"/>
    <mergeCell ref="B79:C79"/>
    <mergeCell ref="B80:C80"/>
    <mergeCell ref="B18:L18"/>
    <mergeCell ref="B77:C77"/>
  </mergeCells>
  <phoneticPr fontId="0" type="noConversion"/>
  <dataValidations xWindow="222" yWindow="572" count="7">
    <dataValidation allowBlank="1" showInputMessage="1" showErrorMessage="1" promptTitle="Note:" prompt="Please enter Minimum, Ad Valorem Rate and Base Amount for this rating category/sub-category on the same row." sqref="H70:H98 H23:H62" xr:uid="{00000000-0002-0000-0700-000000000000}"/>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70:E98 E23:E62" xr:uid="{00000000-0002-0000-0700-000001000000}"/>
    <dataValidation allowBlank="1" showInputMessage="1" showErrorMessage="1" promptTitle="Note:" prompt="Total land value includes all rateable parcels including those parcels subject to a minimum." sqref="J70:J98 J23:J62" xr:uid="{00000000-0002-0000-0700-000002000000}"/>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70:F98 F23:F62" xr:uid="{00000000-0002-0000-0700-000003000000}"/>
    <dataValidation allowBlank="1" showErrorMessage="1" promptTitle="Note:" prompt="Do not forget to enter base date at the top of this form._x000a_" sqref="L131" xr:uid="{00000000-0002-0000-0700-000004000000}"/>
    <dataValidation type="list" allowBlank="1" showInputMessage="1" showErrorMessage="1" sqref="B23:B62" xr:uid="{00000000-0002-0000-0700-000006000000}">
      <formula1>$A$138:$A$141</formula1>
    </dataValidation>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23:C62" xr:uid="{00000000-0002-0000-0700-000005000000}">
      <formula1>NOT(ISBLANK(B23))</formula1>
    </dataValidation>
  </dataValidations>
  <printOptions horizontalCentered="1"/>
  <pageMargins left="0.31496062992125984" right="0.31496062992125984" top="0.39370078740157483" bottom="0.70866141732283472" header="0.19685039370078741" footer="0.39370078740157483"/>
  <pageSetup paperSize="9" orientation="landscape" horizontalDpi="300" verticalDpi="300" r:id="rId1"/>
  <headerFooter alignWithMargins="0">
    <oddHeader xml:space="preserve">&amp;C&amp;"Arial,Bold"Office of Local Government - 2021-22 Permissible Income Workpapers </oddHeader>
    <oddFooter>&amp;A</oddFooter>
  </headerFooter>
  <rowBreaks count="3" manualBreakCount="3">
    <brk id="13" max="12" man="1"/>
    <brk id="64" max="12" man="1"/>
    <brk id="10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dimension ref="A1:L79"/>
  <sheetViews>
    <sheetView tabSelected="1" showRuler="0" zoomScale="130" zoomScaleNormal="130" workbookViewId="0">
      <selection activeCell="C8" sqref="C8"/>
    </sheetView>
  </sheetViews>
  <sheetFormatPr defaultRowHeight="12.75" x14ac:dyDescent="0.2"/>
  <cols>
    <col min="1" max="1" width="3" customWidth="1"/>
    <col min="2" max="2" width="10.85546875" customWidth="1"/>
    <col min="12" max="12" width="1.5703125" customWidth="1"/>
  </cols>
  <sheetData>
    <row r="1" spans="1:12" x14ac:dyDescent="0.2">
      <c r="A1" s="242"/>
      <c r="B1" s="4"/>
      <c r="C1" s="4"/>
      <c r="D1" s="4"/>
      <c r="E1" s="4"/>
      <c r="F1" s="4"/>
      <c r="G1" s="4"/>
      <c r="H1" s="4"/>
      <c r="I1" s="4"/>
      <c r="J1" s="4"/>
      <c r="K1" s="4"/>
      <c r="L1" s="5"/>
    </row>
    <row r="2" spans="1:12" ht="18" x14ac:dyDescent="0.25">
      <c r="A2" s="1"/>
      <c r="B2" s="103" t="s">
        <v>662</v>
      </c>
      <c r="C2" s="3"/>
      <c r="D2" s="3"/>
      <c r="E2" s="3"/>
      <c r="F2" s="3"/>
      <c r="G2" s="3"/>
      <c r="H2" s="3"/>
      <c r="I2" s="3"/>
      <c r="J2" s="3"/>
      <c r="K2" s="3"/>
      <c r="L2" s="6"/>
    </row>
    <row r="3" spans="1:12" ht="9" customHeight="1" x14ac:dyDescent="0.2">
      <c r="A3" s="1"/>
      <c r="B3" s="3"/>
      <c r="C3" s="3"/>
      <c r="D3" s="3"/>
      <c r="E3" s="3"/>
      <c r="F3" s="3"/>
      <c r="G3" s="3"/>
      <c r="H3" s="3"/>
      <c r="I3" s="3"/>
      <c r="J3" s="3"/>
      <c r="K3" s="3"/>
      <c r="L3" s="6"/>
    </row>
    <row r="4" spans="1:12" x14ac:dyDescent="0.2">
      <c r="A4" s="1"/>
      <c r="B4" s="371" t="s">
        <v>661</v>
      </c>
      <c r="C4" s="3"/>
      <c r="D4" s="3"/>
      <c r="E4" s="3"/>
      <c r="F4" s="3"/>
      <c r="G4" s="3"/>
      <c r="H4" s="3"/>
      <c r="I4" s="3"/>
      <c r="J4" s="3"/>
      <c r="K4" s="3"/>
      <c r="L4" s="6"/>
    </row>
    <row r="5" spans="1:12" x14ac:dyDescent="0.2">
      <c r="A5" s="1"/>
      <c r="B5" s="252"/>
      <c r="C5" s="252"/>
      <c r="D5" s="252"/>
      <c r="E5" s="252"/>
      <c r="F5" s="252"/>
      <c r="G5" s="252"/>
      <c r="H5" s="252"/>
      <c r="I5" s="252"/>
      <c r="J5" s="252"/>
      <c r="K5" s="252"/>
      <c r="L5" s="6"/>
    </row>
    <row r="6" spans="1:12" x14ac:dyDescent="0.2">
      <c r="A6" s="1"/>
      <c r="B6" s="18" t="s">
        <v>322</v>
      </c>
      <c r="C6" s="252" t="s">
        <v>598</v>
      </c>
      <c r="D6" s="252"/>
      <c r="E6" s="252"/>
      <c r="F6" s="252"/>
      <c r="G6" s="252"/>
      <c r="H6" s="252"/>
      <c r="I6" s="252"/>
      <c r="J6" s="252"/>
      <c r="K6" s="252"/>
      <c r="L6" s="6"/>
    </row>
    <row r="7" spans="1:12" x14ac:dyDescent="0.2">
      <c r="A7" s="1"/>
      <c r="B7" s="18"/>
      <c r="C7" s="252" t="s">
        <v>887</v>
      </c>
      <c r="D7" s="252"/>
      <c r="E7" s="252"/>
      <c r="F7" s="252"/>
      <c r="G7" s="252"/>
      <c r="H7" s="252"/>
      <c r="I7" s="252"/>
      <c r="J7" s="252"/>
      <c r="K7" s="252"/>
      <c r="L7" s="6"/>
    </row>
    <row r="8" spans="1:12" x14ac:dyDescent="0.2">
      <c r="A8" s="1"/>
      <c r="B8" s="18"/>
      <c r="C8" s="252" t="s">
        <v>347</v>
      </c>
      <c r="D8" s="252"/>
      <c r="E8" s="252"/>
      <c r="F8" s="252"/>
      <c r="G8" s="252"/>
      <c r="H8" s="252"/>
      <c r="I8" s="252"/>
      <c r="J8" s="252"/>
      <c r="K8" s="252"/>
      <c r="L8" s="6"/>
    </row>
    <row r="9" spans="1:12" x14ac:dyDescent="0.2">
      <c r="A9" s="1"/>
      <c r="B9" s="18"/>
      <c r="C9" s="252" t="s">
        <v>599</v>
      </c>
      <c r="D9" s="252"/>
      <c r="E9" s="252"/>
      <c r="F9" s="252"/>
      <c r="G9" s="252"/>
      <c r="H9" s="252"/>
      <c r="I9" s="252"/>
      <c r="J9" s="252"/>
      <c r="K9" s="252"/>
      <c r="L9" s="6"/>
    </row>
    <row r="10" spans="1:12" ht="11.25" customHeight="1" x14ac:dyDescent="0.2">
      <c r="A10" s="1"/>
      <c r="B10" s="252"/>
      <c r="C10" s="252"/>
      <c r="D10" s="252"/>
      <c r="E10" s="252"/>
      <c r="F10" s="252"/>
      <c r="G10" s="252"/>
      <c r="H10" s="252"/>
      <c r="I10" s="252"/>
      <c r="J10" s="252"/>
      <c r="K10" s="252"/>
      <c r="L10" s="6"/>
    </row>
    <row r="11" spans="1:12" x14ac:dyDescent="0.2">
      <c r="A11" s="1"/>
      <c r="B11" s="18" t="s">
        <v>207</v>
      </c>
      <c r="C11" s="252"/>
      <c r="D11" s="252"/>
      <c r="E11" s="252"/>
      <c r="F11" s="252"/>
      <c r="G11" s="252"/>
      <c r="H11" s="252"/>
      <c r="I11" s="252"/>
      <c r="J11" s="252"/>
      <c r="K11" s="252"/>
      <c r="L11" s="6"/>
    </row>
    <row r="12" spans="1:12" ht="10.5" customHeight="1" x14ac:dyDescent="0.2">
      <c r="A12" s="1"/>
      <c r="B12" s="18"/>
      <c r="C12" s="252"/>
      <c r="D12" s="252"/>
      <c r="E12" s="252"/>
      <c r="F12" s="252"/>
      <c r="G12" s="252"/>
      <c r="H12" s="252"/>
      <c r="I12" s="252"/>
      <c r="J12" s="252"/>
      <c r="K12" s="252"/>
      <c r="L12" s="6"/>
    </row>
    <row r="13" spans="1:12" x14ac:dyDescent="0.2">
      <c r="A13" s="1"/>
      <c r="B13" s="370" t="s">
        <v>208</v>
      </c>
      <c r="C13" s="252" t="s">
        <v>348</v>
      </c>
      <c r="D13" s="252"/>
      <c r="E13" s="252"/>
      <c r="F13" s="252"/>
      <c r="G13" s="252"/>
      <c r="H13" s="252"/>
      <c r="I13" s="252"/>
      <c r="J13" s="252"/>
      <c r="K13" s="252"/>
      <c r="L13" s="6"/>
    </row>
    <row r="14" spans="1:12" x14ac:dyDescent="0.2">
      <c r="A14" s="1"/>
      <c r="B14" s="370"/>
      <c r="C14" s="252" t="s">
        <v>600</v>
      </c>
      <c r="D14" s="252"/>
      <c r="E14" s="252"/>
      <c r="F14" s="252"/>
      <c r="G14" s="252"/>
      <c r="H14" s="252"/>
      <c r="I14" s="252"/>
      <c r="J14" s="252"/>
      <c r="K14" s="252"/>
      <c r="L14" s="6"/>
    </row>
    <row r="15" spans="1:12" x14ac:dyDescent="0.2">
      <c r="A15" s="1"/>
      <c r="B15" s="370"/>
      <c r="C15" s="252" t="s">
        <v>605</v>
      </c>
      <c r="D15" s="252"/>
      <c r="E15" s="252"/>
      <c r="F15" s="252"/>
      <c r="G15" s="252"/>
      <c r="H15" s="252"/>
      <c r="I15" s="252"/>
      <c r="J15" s="252"/>
      <c r="K15" s="252"/>
      <c r="L15" s="6"/>
    </row>
    <row r="16" spans="1:12" x14ac:dyDescent="0.2">
      <c r="A16" s="1"/>
      <c r="B16" s="370"/>
      <c r="C16" s="252"/>
      <c r="D16" s="252"/>
      <c r="E16" s="252"/>
      <c r="F16" s="252"/>
      <c r="G16" s="252"/>
      <c r="H16" s="252"/>
      <c r="I16" s="252"/>
      <c r="J16" s="252"/>
      <c r="K16" s="252"/>
      <c r="L16" s="6"/>
    </row>
    <row r="17" spans="1:12" x14ac:dyDescent="0.2">
      <c r="A17" s="1"/>
      <c r="B17" s="370"/>
      <c r="C17" s="369" t="s">
        <v>185</v>
      </c>
      <c r="D17" s="252"/>
      <c r="E17" s="252"/>
      <c r="F17" s="252"/>
      <c r="G17" s="252"/>
      <c r="H17" s="252"/>
      <c r="I17" s="252"/>
      <c r="J17" s="252"/>
      <c r="K17" s="252"/>
      <c r="L17" s="6"/>
    </row>
    <row r="18" spans="1:12" s="192" customFormat="1" x14ac:dyDescent="0.2">
      <c r="A18" s="253"/>
      <c r="B18" s="370" t="s">
        <v>208</v>
      </c>
      <c r="C18" s="344" t="s">
        <v>331</v>
      </c>
      <c r="D18" s="252"/>
      <c r="E18" s="252"/>
      <c r="F18" s="252"/>
      <c r="G18" s="252"/>
      <c r="H18" s="252"/>
      <c r="I18" s="252"/>
      <c r="J18" s="252"/>
      <c r="K18" s="252"/>
      <c r="L18" s="254"/>
    </row>
    <row r="19" spans="1:12" s="192" customFormat="1" x14ac:dyDescent="0.2">
      <c r="A19" s="253"/>
      <c r="B19" s="370"/>
      <c r="C19" s="344" t="s">
        <v>332</v>
      </c>
      <c r="D19" s="252"/>
      <c r="E19" s="252"/>
      <c r="F19" s="252"/>
      <c r="G19" s="252"/>
      <c r="H19" s="252"/>
      <c r="I19" s="252"/>
      <c r="J19" s="252"/>
      <c r="K19" s="252"/>
      <c r="L19" s="254"/>
    </row>
    <row r="20" spans="1:12" s="192" customFormat="1" x14ac:dyDescent="0.2">
      <c r="A20" s="253"/>
      <c r="B20" s="370"/>
      <c r="C20" s="344" t="s">
        <v>785</v>
      </c>
      <c r="D20" s="252"/>
      <c r="E20" s="252"/>
      <c r="F20" s="252"/>
      <c r="G20" s="252"/>
      <c r="H20" s="252"/>
      <c r="I20" s="252"/>
      <c r="J20" s="252"/>
      <c r="K20" s="252"/>
      <c r="L20" s="254"/>
    </row>
    <row r="21" spans="1:12" x14ac:dyDescent="0.2">
      <c r="A21" s="1"/>
      <c r="B21" s="370" t="s">
        <v>208</v>
      </c>
      <c r="C21" s="252" t="s">
        <v>604</v>
      </c>
      <c r="D21" s="252"/>
      <c r="E21" s="252"/>
      <c r="F21" s="252"/>
      <c r="G21" s="252"/>
      <c r="H21" s="252"/>
      <c r="I21" s="252"/>
      <c r="J21" s="252"/>
      <c r="K21" s="252"/>
      <c r="L21" s="6"/>
    </row>
    <row r="22" spans="1:12" x14ac:dyDescent="0.2">
      <c r="A22" s="1"/>
      <c r="B22" s="370"/>
      <c r="C22" s="252" t="s">
        <v>849</v>
      </c>
      <c r="D22" s="252"/>
      <c r="E22" s="252"/>
      <c r="F22" s="252"/>
      <c r="G22" s="252"/>
      <c r="H22" s="252"/>
      <c r="I22" s="252"/>
      <c r="J22" s="252"/>
      <c r="K22" s="252"/>
      <c r="L22" s="6"/>
    </row>
    <row r="23" spans="1:12" x14ac:dyDescent="0.2">
      <c r="A23" s="1"/>
      <c r="B23" s="370"/>
      <c r="C23" s="252" t="s">
        <v>848</v>
      </c>
      <c r="D23" s="252"/>
      <c r="E23" s="252"/>
      <c r="F23" s="252"/>
      <c r="G23" s="252"/>
      <c r="H23" s="252"/>
      <c r="I23" s="252"/>
      <c r="J23" s="252"/>
      <c r="K23" s="252"/>
      <c r="L23" s="6"/>
    </row>
    <row r="24" spans="1:12" x14ac:dyDescent="0.2">
      <c r="A24" s="1"/>
      <c r="B24" s="370"/>
      <c r="C24" s="252"/>
      <c r="D24" s="252"/>
      <c r="E24" s="252"/>
      <c r="F24" s="252"/>
      <c r="G24" s="252"/>
      <c r="H24" s="252"/>
      <c r="I24" s="252"/>
      <c r="J24" s="252"/>
      <c r="K24" s="252"/>
      <c r="L24" s="6"/>
    </row>
    <row r="25" spans="1:12" ht="15.75" customHeight="1" x14ac:dyDescent="0.2">
      <c r="A25" s="1"/>
      <c r="B25" s="576" t="s">
        <v>215</v>
      </c>
      <c r="C25" s="576"/>
      <c r="D25" s="576"/>
      <c r="E25" s="576"/>
      <c r="F25" s="576"/>
      <c r="G25" s="576"/>
      <c r="H25" s="576"/>
      <c r="I25" s="576"/>
      <c r="J25" s="576"/>
      <c r="K25" s="576"/>
      <c r="L25" s="6"/>
    </row>
    <row r="26" spans="1:12" ht="15" x14ac:dyDescent="0.2">
      <c r="A26" s="1"/>
      <c r="B26" s="187"/>
      <c r="C26" s="160"/>
      <c r="D26" s="160"/>
      <c r="E26" s="160"/>
      <c r="F26" s="160"/>
      <c r="G26" s="160"/>
      <c r="H26" s="160"/>
      <c r="I26" s="160"/>
      <c r="J26" s="160"/>
      <c r="K26" s="160"/>
      <c r="L26" s="6"/>
    </row>
    <row r="27" spans="1:12" x14ac:dyDescent="0.2">
      <c r="A27" s="1"/>
      <c r="B27" s="19" t="s">
        <v>333</v>
      </c>
      <c r="C27" s="252"/>
      <c r="D27" s="252"/>
      <c r="E27" s="252"/>
      <c r="F27" s="252"/>
      <c r="G27" s="252"/>
      <c r="H27" s="252"/>
      <c r="I27" s="252"/>
      <c r="J27" s="252"/>
      <c r="K27" s="252"/>
      <c r="L27" s="6"/>
    </row>
    <row r="28" spans="1:12" x14ac:dyDescent="0.2">
      <c r="A28" s="1"/>
      <c r="B28" s="344"/>
      <c r="C28" s="344" t="s">
        <v>601</v>
      </c>
      <c r="D28" s="252"/>
      <c r="E28" s="252"/>
      <c r="F28" s="252"/>
      <c r="G28" s="252"/>
      <c r="H28" s="252"/>
      <c r="I28" s="252"/>
      <c r="J28" s="252"/>
      <c r="K28" s="252"/>
      <c r="L28" s="6"/>
    </row>
    <row r="29" spans="1:12" x14ac:dyDescent="0.2">
      <c r="A29" s="1"/>
      <c r="B29" s="344"/>
      <c r="C29" s="344" t="s">
        <v>335</v>
      </c>
      <c r="D29" s="252"/>
      <c r="E29" s="252"/>
      <c r="F29" s="252"/>
      <c r="G29" s="252"/>
      <c r="H29" s="252"/>
      <c r="I29" s="252"/>
      <c r="J29" s="252"/>
      <c r="K29" s="252"/>
      <c r="L29" s="6"/>
    </row>
    <row r="30" spans="1:12" x14ac:dyDescent="0.2">
      <c r="A30" s="1"/>
      <c r="B30" s="344"/>
      <c r="C30" s="344" t="s">
        <v>336</v>
      </c>
      <c r="D30" s="252"/>
      <c r="E30" s="252"/>
      <c r="F30" s="252"/>
      <c r="G30" s="252"/>
      <c r="H30" s="252"/>
      <c r="I30" s="252"/>
      <c r="J30" s="252"/>
      <c r="K30" s="252"/>
      <c r="L30" s="6"/>
    </row>
    <row r="31" spans="1:12" x14ac:dyDescent="0.2">
      <c r="A31" s="1"/>
      <c r="B31" s="344"/>
      <c r="C31" s="344" t="s">
        <v>602</v>
      </c>
      <c r="D31" s="252"/>
      <c r="E31" s="252"/>
      <c r="F31" s="252"/>
      <c r="G31" s="252"/>
      <c r="H31" s="252"/>
      <c r="I31" s="252"/>
      <c r="J31" s="252"/>
      <c r="K31" s="252"/>
      <c r="L31" s="6"/>
    </row>
    <row r="32" spans="1:12" x14ac:dyDescent="0.2">
      <c r="A32" s="1"/>
      <c r="B32" s="344"/>
      <c r="C32" s="344" t="s">
        <v>338</v>
      </c>
      <c r="D32" s="252"/>
      <c r="E32" s="252"/>
      <c r="F32" s="252"/>
      <c r="G32" s="252"/>
      <c r="H32" s="252"/>
      <c r="I32" s="252"/>
      <c r="J32" s="252"/>
      <c r="K32" s="252"/>
      <c r="L32" s="6"/>
    </row>
    <row r="33" spans="1:12" x14ac:dyDescent="0.2">
      <c r="A33" s="1"/>
      <c r="B33" s="344"/>
      <c r="C33" s="344" t="s">
        <v>339</v>
      </c>
      <c r="D33" s="252"/>
      <c r="E33" s="252"/>
      <c r="F33" s="252"/>
      <c r="G33" s="252"/>
      <c r="H33" s="252"/>
      <c r="I33" s="252"/>
      <c r="J33" s="252"/>
      <c r="K33" s="252"/>
      <c r="L33" s="6"/>
    </row>
    <row r="34" spans="1:12" ht="8.25" customHeight="1" x14ac:dyDescent="0.2">
      <c r="A34" s="1"/>
      <c r="B34" s="344"/>
      <c r="C34" s="344"/>
      <c r="D34" s="252"/>
      <c r="E34" s="252"/>
      <c r="F34" s="252"/>
      <c r="G34" s="252"/>
      <c r="H34" s="252"/>
      <c r="I34" s="252"/>
      <c r="J34" s="252"/>
      <c r="K34" s="252"/>
      <c r="L34" s="6"/>
    </row>
    <row r="35" spans="1:12" x14ac:dyDescent="0.2">
      <c r="A35" s="1"/>
      <c r="B35" s="344"/>
      <c r="C35" s="344" t="s">
        <v>340</v>
      </c>
      <c r="D35" s="252"/>
      <c r="E35" s="252"/>
      <c r="F35" s="252"/>
      <c r="G35" s="252"/>
      <c r="H35" s="252"/>
      <c r="I35" s="252"/>
      <c r="J35" s="252"/>
      <c r="K35" s="252"/>
      <c r="L35" s="6"/>
    </row>
    <row r="36" spans="1:12" x14ac:dyDescent="0.2">
      <c r="A36" s="1"/>
      <c r="B36" s="344"/>
      <c r="C36" s="344" t="s">
        <v>663</v>
      </c>
      <c r="D36" s="252"/>
      <c r="E36" s="252"/>
      <c r="F36" s="252"/>
      <c r="G36" s="252"/>
      <c r="H36" s="252"/>
      <c r="I36" s="252"/>
      <c r="J36" s="252"/>
      <c r="K36" s="252"/>
      <c r="L36" s="6"/>
    </row>
    <row r="37" spans="1:12" x14ac:dyDescent="0.2">
      <c r="A37" s="1"/>
      <c r="B37" s="344"/>
      <c r="C37" s="344" t="s">
        <v>349</v>
      </c>
      <c r="D37" s="252"/>
      <c r="E37" s="252"/>
      <c r="F37" s="252"/>
      <c r="G37" s="252"/>
      <c r="H37" s="252"/>
      <c r="I37" s="252"/>
      <c r="J37" s="252"/>
      <c r="K37" s="252"/>
      <c r="L37" s="6"/>
    </row>
    <row r="38" spans="1:12" ht="12" customHeight="1" x14ac:dyDescent="0.2">
      <c r="A38" s="1"/>
      <c r="B38" s="344"/>
      <c r="C38" s="344"/>
      <c r="D38" s="252"/>
      <c r="E38" s="252"/>
      <c r="F38" s="252"/>
      <c r="G38" s="252"/>
      <c r="H38" s="252"/>
      <c r="I38" s="252"/>
      <c r="J38" s="252"/>
      <c r="K38" s="252"/>
      <c r="L38" s="6"/>
    </row>
    <row r="39" spans="1:12" x14ac:dyDescent="0.2">
      <c r="A39" s="1"/>
      <c r="B39" s="344"/>
      <c r="C39" s="344" t="s">
        <v>350</v>
      </c>
      <c r="D39" s="252"/>
      <c r="E39" s="252"/>
      <c r="F39" s="252"/>
      <c r="G39" s="252"/>
      <c r="H39" s="252"/>
      <c r="I39" s="252"/>
      <c r="J39" s="252"/>
      <c r="K39" s="252"/>
      <c r="L39" s="6"/>
    </row>
    <row r="40" spans="1:12" x14ac:dyDescent="0.2">
      <c r="A40" s="1"/>
      <c r="B40" s="370"/>
      <c r="C40" s="252" t="s">
        <v>344</v>
      </c>
      <c r="D40" s="252"/>
      <c r="E40" s="252"/>
      <c r="F40" s="252"/>
      <c r="G40" s="252"/>
      <c r="H40" s="252"/>
      <c r="I40" s="252"/>
      <c r="J40" s="252"/>
      <c r="K40" s="252"/>
      <c r="L40" s="6"/>
    </row>
    <row r="41" spans="1:12" ht="12" customHeight="1" x14ac:dyDescent="0.2">
      <c r="A41" s="1"/>
      <c r="B41" s="370"/>
      <c r="C41" s="252" t="s">
        <v>345</v>
      </c>
      <c r="D41" s="252"/>
      <c r="E41" s="252"/>
      <c r="F41" s="252"/>
      <c r="G41" s="252"/>
      <c r="H41" s="252"/>
      <c r="I41" s="252"/>
      <c r="J41" s="252"/>
      <c r="K41" s="252"/>
      <c r="L41" s="6"/>
    </row>
    <row r="42" spans="1:12" ht="11.25" customHeight="1" x14ac:dyDescent="0.2">
      <c r="A42" s="1"/>
      <c r="B42" s="187"/>
      <c r="C42" s="160"/>
      <c r="D42" s="160"/>
      <c r="E42" s="160"/>
      <c r="F42" s="160"/>
      <c r="G42" s="160"/>
      <c r="H42" s="160"/>
      <c r="I42" s="160"/>
      <c r="J42" s="160"/>
      <c r="K42" s="160"/>
      <c r="L42" s="6"/>
    </row>
    <row r="43" spans="1:12" ht="15" x14ac:dyDescent="0.2">
      <c r="A43" s="1"/>
      <c r="B43" s="18" t="s">
        <v>351</v>
      </c>
      <c r="C43" s="160"/>
      <c r="D43" s="160"/>
      <c r="E43" s="160"/>
      <c r="F43" s="160"/>
      <c r="G43" s="160"/>
      <c r="H43" s="160"/>
      <c r="I43" s="160"/>
      <c r="J43" s="160"/>
      <c r="K43" s="160"/>
      <c r="L43" s="6"/>
    </row>
    <row r="44" spans="1:12" ht="8.25" customHeight="1" x14ac:dyDescent="0.25">
      <c r="A44" s="1"/>
      <c r="B44" s="48"/>
      <c r="C44" s="160"/>
      <c r="D44" s="160"/>
      <c r="E44" s="160"/>
      <c r="F44" s="160"/>
      <c r="G44" s="160"/>
      <c r="H44" s="160"/>
      <c r="I44" s="160"/>
      <c r="J44" s="160"/>
      <c r="K44" s="160"/>
      <c r="L44" s="6"/>
    </row>
    <row r="45" spans="1:12" x14ac:dyDescent="0.2">
      <c r="A45" s="1"/>
      <c r="B45" s="252" t="s">
        <v>603</v>
      </c>
      <c r="C45" s="252"/>
      <c r="D45" s="252"/>
      <c r="E45" s="252"/>
      <c r="F45" s="252"/>
      <c r="G45" s="252"/>
      <c r="H45" s="252"/>
      <c r="I45" s="252"/>
      <c r="J45" s="252"/>
      <c r="K45" s="252"/>
      <c r="L45" s="6"/>
    </row>
    <row r="46" spans="1:12" x14ac:dyDescent="0.2">
      <c r="A46" s="1"/>
      <c r="B46" s="252" t="s">
        <v>352</v>
      </c>
      <c r="C46" s="252"/>
      <c r="D46" s="252"/>
      <c r="E46" s="252"/>
      <c r="F46" s="252"/>
      <c r="G46" s="252"/>
      <c r="H46" s="252"/>
      <c r="I46" s="252"/>
      <c r="J46" s="252"/>
      <c r="K46" s="252"/>
      <c r="L46" s="6"/>
    </row>
    <row r="47" spans="1:12" x14ac:dyDescent="0.2">
      <c r="A47" s="1"/>
      <c r="B47" s="252" t="s">
        <v>552</v>
      </c>
      <c r="C47" s="252"/>
      <c r="D47" s="252"/>
      <c r="E47" s="252"/>
      <c r="F47" s="252"/>
      <c r="G47" s="252"/>
      <c r="H47" s="252"/>
      <c r="I47" s="252"/>
      <c r="J47" s="252"/>
      <c r="K47" s="252"/>
      <c r="L47" s="6"/>
    </row>
    <row r="48" spans="1:12" x14ac:dyDescent="0.2">
      <c r="A48" s="1"/>
      <c r="B48" s="198" t="s">
        <v>353</v>
      </c>
      <c r="C48" s="252"/>
      <c r="D48" s="252"/>
      <c r="E48" s="252"/>
      <c r="F48" s="252"/>
      <c r="G48" s="252"/>
      <c r="H48" s="252"/>
      <c r="I48" s="252"/>
      <c r="J48" s="252"/>
      <c r="K48" s="252"/>
      <c r="L48" s="6"/>
    </row>
    <row r="49" spans="1:12" x14ac:dyDescent="0.2">
      <c r="A49" s="2"/>
      <c r="B49" s="337"/>
      <c r="C49" s="337"/>
      <c r="D49" s="337"/>
      <c r="E49" s="337"/>
      <c r="F49" s="337"/>
      <c r="G49" s="337"/>
      <c r="H49" s="337"/>
      <c r="I49" s="337"/>
      <c r="J49" s="337"/>
      <c r="K49" s="337"/>
      <c r="L49" s="8"/>
    </row>
    <row r="50" spans="1:12" ht="33.75" customHeight="1" x14ac:dyDescent="0.2">
      <c r="A50" s="25"/>
      <c r="B50" s="251"/>
      <c r="C50" s="251"/>
      <c r="D50" s="251"/>
      <c r="E50" s="251"/>
      <c r="F50" s="251"/>
      <c r="G50" s="251"/>
      <c r="H50" s="251"/>
      <c r="I50" s="251"/>
      <c r="J50" s="251"/>
      <c r="K50" s="251"/>
      <c r="L50" s="5"/>
    </row>
    <row r="51" spans="1:12" x14ac:dyDescent="0.2">
      <c r="A51" s="1"/>
      <c r="B51" s="252" t="s">
        <v>354</v>
      </c>
      <c r="C51" s="252"/>
      <c r="D51" s="252"/>
      <c r="E51" s="252"/>
      <c r="F51" s="252"/>
      <c r="G51" s="252"/>
      <c r="H51" s="252"/>
      <c r="I51" s="252"/>
      <c r="J51" s="252"/>
      <c r="K51" s="252"/>
      <c r="L51" s="6"/>
    </row>
    <row r="52" spans="1:12" x14ac:dyDescent="0.2">
      <c r="A52" s="1"/>
      <c r="B52" s="252" t="s">
        <v>355</v>
      </c>
      <c r="C52" s="252"/>
      <c r="D52" s="252"/>
      <c r="E52" s="252"/>
      <c r="F52" s="252"/>
      <c r="G52" s="252"/>
      <c r="H52" s="252"/>
      <c r="I52" s="252"/>
      <c r="J52" s="252"/>
      <c r="K52" s="252"/>
      <c r="L52" s="6"/>
    </row>
    <row r="53" spans="1:12" x14ac:dyDescent="0.2">
      <c r="A53" s="1"/>
      <c r="B53" s="252" t="s">
        <v>356</v>
      </c>
      <c r="C53" s="252"/>
      <c r="D53" s="252"/>
      <c r="E53" s="252"/>
      <c r="F53" s="252"/>
      <c r="G53" s="252"/>
      <c r="H53" s="252"/>
      <c r="I53" s="252"/>
      <c r="J53" s="252"/>
      <c r="K53" s="252"/>
      <c r="L53" s="6"/>
    </row>
    <row r="54" spans="1:12" x14ac:dyDescent="0.2">
      <c r="A54" s="1"/>
      <c r="B54" s="252" t="s">
        <v>357</v>
      </c>
      <c r="C54" s="252"/>
      <c r="D54" s="252"/>
      <c r="E54" s="252"/>
      <c r="F54" s="252"/>
      <c r="G54" s="252"/>
      <c r="H54" s="252"/>
      <c r="I54" s="252"/>
      <c r="J54" s="252"/>
      <c r="K54" s="252"/>
      <c r="L54" s="6"/>
    </row>
    <row r="55" spans="1:12" x14ac:dyDescent="0.2">
      <c r="A55" s="1"/>
      <c r="B55" s="252" t="s">
        <v>358</v>
      </c>
      <c r="C55" s="252"/>
      <c r="D55" s="252"/>
      <c r="E55" s="252"/>
      <c r="F55" s="252"/>
      <c r="G55" s="252"/>
      <c r="H55" s="252"/>
      <c r="I55" s="252"/>
      <c r="J55" s="252"/>
      <c r="K55" s="252"/>
      <c r="L55" s="6"/>
    </row>
    <row r="56" spans="1:12" ht="15" x14ac:dyDescent="0.2">
      <c r="A56" s="2"/>
      <c r="B56" s="195"/>
      <c r="C56" s="195"/>
      <c r="D56" s="195"/>
      <c r="E56" s="195"/>
      <c r="F56" s="195"/>
      <c r="G56" s="195"/>
      <c r="H56" s="195"/>
      <c r="I56" s="195"/>
      <c r="J56" s="195"/>
      <c r="K56" s="195"/>
      <c r="L56" s="8"/>
    </row>
    <row r="57" spans="1:12" x14ac:dyDescent="0.2">
      <c r="A57" s="25"/>
      <c r="B57" s="251"/>
      <c r="C57" s="251"/>
      <c r="D57" s="251"/>
      <c r="E57" s="251"/>
      <c r="F57" s="251"/>
      <c r="G57" s="251"/>
      <c r="H57" s="251"/>
      <c r="I57" s="251"/>
      <c r="J57" s="251"/>
      <c r="K57" s="251"/>
      <c r="L57" s="5"/>
    </row>
    <row r="58" spans="1:12" x14ac:dyDescent="0.2">
      <c r="A58" s="1"/>
      <c r="B58" s="252"/>
      <c r="C58" s="18" t="s">
        <v>359</v>
      </c>
      <c r="D58" s="252"/>
      <c r="E58" s="252"/>
      <c r="F58" s="252" t="s">
        <v>360</v>
      </c>
      <c r="G58" s="252"/>
      <c r="H58" s="252" t="s">
        <v>361</v>
      </c>
      <c r="I58" s="252"/>
      <c r="J58" s="252"/>
      <c r="K58" s="252"/>
      <c r="L58" s="6"/>
    </row>
    <row r="59" spans="1:12" x14ac:dyDescent="0.2">
      <c r="A59" s="1"/>
      <c r="B59" s="252"/>
      <c r="C59" s="252"/>
      <c r="D59" s="252"/>
      <c r="E59" s="252"/>
      <c r="F59" s="252"/>
      <c r="G59" s="252"/>
      <c r="H59" s="252" t="s">
        <v>362</v>
      </c>
      <c r="I59" s="252"/>
      <c r="J59" s="252"/>
      <c r="K59" s="252"/>
      <c r="L59" s="6"/>
    </row>
    <row r="60" spans="1:12" x14ac:dyDescent="0.2">
      <c r="A60" s="1"/>
      <c r="B60" s="252"/>
      <c r="C60" s="252"/>
      <c r="D60" s="252"/>
      <c r="E60" s="252"/>
      <c r="F60" s="252"/>
      <c r="G60" s="252"/>
      <c r="H60" s="252"/>
      <c r="I60" s="252"/>
      <c r="J60" s="252"/>
      <c r="K60" s="252"/>
      <c r="L60" s="6"/>
    </row>
    <row r="61" spans="1:12" x14ac:dyDescent="0.2">
      <c r="A61" s="1"/>
      <c r="B61" s="252"/>
      <c r="C61" s="18" t="s">
        <v>363</v>
      </c>
      <c r="D61" s="252"/>
      <c r="E61" s="252"/>
      <c r="F61" s="252" t="s">
        <v>360</v>
      </c>
      <c r="G61" s="252"/>
      <c r="H61" s="252" t="s">
        <v>361</v>
      </c>
      <c r="I61" s="252"/>
      <c r="J61" s="252"/>
      <c r="K61" s="252"/>
      <c r="L61" s="6"/>
    </row>
    <row r="62" spans="1:12" x14ac:dyDescent="0.2">
      <c r="A62" s="1"/>
      <c r="B62" s="252"/>
      <c r="C62" s="252"/>
      <c r="D62" s="252"/>
      <c r="E62" s="252"/>
      <c r="F62" s="252"/>
      <c r="G62" s="252"/>
      <c r="H62" s="252" t="s">
        <v>287</v>
      </c>
      <c r="I62" s="252"/>
      <c r="J62" s="252"/>
      <c r="K62" s="252"/>
      <c r="L62" s="6"/>
    </row>
    <row r="63" spans="1:12" x14ac:dyDescent="0.2">
      <c r="A63" s="1"/>
      <c r="B63" s="252"/>
      <c r="C63" s="252"/>
      <c r="D63" s="252"/>
      <c r="E63" s="252"/>
      <c r="F63" s="252"/>
      <c r="G63" s="252"/>
      <c r="H63" s="252" t="s">
        <v>362</v>
      </c>
      <c r="I63" s="252"/>
      <c r="J63" s="252"/>
      <c r="K63" s="252"/>
      <c r="L63" s="6"/>
    </row>
    <row r="64" spans="1:12" x14ac:dyDescent="0.2">
      <c r="A64" s="1"/>
      <c r="B64" s="252"/>
      <c r="C64" s="252"/>
      <c r="D64" s="252"/>
      <c r="E64" s="252"/>
      <c r="F64" s="252"/>
      <c r="G64" s="252"/>
      <c r="H64" s="252" t="s">
        <v>299</v>
      </c>
      <c r="I64" s="252"/>
      <c r="J64" s="252"/>
      <c r="K64" s="252"/>
      <c r="L64" s="6"/>
    </row>
    <row r="65" spans="1:12" x14ac:dyDescent="0.2">
      <c r="A65" s="2"/>
      <c r="B65" s="337"/>
      <c r="C65" s="337"/>
      <c r="D65" s="337"/>
      <c r="E65" s="337"/>
      <c r="F65" s="337"/>
      <c r="G65" s="337"/>
      <c r="H65" s="337"/>
      <c r="I65" s="337"/>
      <c r="J65" s="337"/>
      <c r="K65" s="337"/>
      <c r="L65" s="8"/>
    </row>
    <row r="66" spans="1:12" ht="10.5" customHeight="1" x14ac:dyDescent="0.2">
      <c r="A66" s="1"/>
      <c r="B66" s="160"/>
      <c r="C66" s="160"/>
      <c r="D66" s="160"/>
      <c r="E66" s="160"/>
      <c r="F66" s="160"/>
      <c r="G66" s="160"/>
      <c r="H66" s="160"/>
      <c r="I66" s="160"/>
      <c r="J66" s="160"/>
      <c r="K66" s="160"/>
      <c r="L66" s="6"/>
    </row>
    <row r="67" spans="1:12" ht="15" x14ac:dyDescent="0.2">
      <c r="A67" s="1"/>
      <c r="B67" s="18" t="s">
        <v>364</v>
      </c>
      <c r="C67" s="160"/>
      <c r="D67" s="160"/>
      <c r="E67" s="160"/>
      <c r="F67" s="160"/>
      <c r="G67" s="160"/>
      <c r="H67" s="160"/>
      <c r="I67" s="160"/>
      <c r="J67" s="160"/>
      <c r="K67" s="160"/>
      <c r="L67" s="6"/>
    </row>
    <row r="68" spans="1:12" ht="3.75" customHeight="1" x14ac:dyDescent="0.2">
      <c r="A68" s="1"/>
      <c r="B68" s="160"/>
      <c r="C68" s="160"/>
      <c r="D68" s="160"/>
      <c r="E68" s="160"/>
      <c r="F68" s="160"/>
      <c r="G68" s="160"/>
      <c r="H68" s="160"/>
      <c r="I68" s="160"/>
      <c r="J68" s="160"/>
      <c r="K68" s="160"/>
      <c r="L68" s="6"/>
    </row>
    <row r="69" spans="1:12" ht="15" customHeight="1" x14ac:dyDescent="0.2">
      <c r="A69" s="1"/>
      <c r="B69" s="344" t="s">
        <v>365</v>
      </c>
      <c r="C69" s="344"/>
      <c r="D69" s="252"/>
      <c r="E69" s="252"/>
      <c r="F69" s="252"/>
      <c r="G69" s="252"/>
      <c r="H69" s="252"/>
      <c r="I69" s="252"/>
      <c r="J69" s="160"/>
      <c r="K69" s="160"/>
      <c r="L69" s="6"/>
    </row>
    <row r="70" spans="1:12" ht="15" customHeight="1" x14ac:dyDescent="0.2">
      <c r="A70" s="1"/>
      <c r="B70" s="344" t="s">
        <v>788</v>
      </c>
      <c r="C70" s="344"/>
      <c r="D70" s="252"/>
      <c r="E70" s="252"/>
      <c r="F70" s="252"/>
      <c r="G70" s="252"/>
      <c r="H70" s="252"/>
      <c r="I70" s="252"/>
      <c r="J70" s="160"/>
      <c r="K70" s="160"/>
      <c r="L70" s="6"/>
    </row>
    <row r="71" spans="1:12" ht="15" customHeight="1" x14ac:dyDescent="0.2">
      <c r="A71" s="1"/>
      <c r="B71" s="344" t="s">
        <v>366</v>
      </c>
      <c r="C71" s="344"/>
      <c r="D71" s="252"/>
      <c r="E71" s="252"/>
      <c r="F71" s="252"/>
      <c r="G71" s="252"/>
      <c r="H71" s="252"/>
      <c r="I71" s="252"/>
      <c r="J71" s="160"/>
      <c r="K71" s="160"/>
      <c r="L71" s="6"/>
    </row>
    <row r="72" spans="1:12" ht="15" customHeight="1" x14ac:dyDescent="0.2">
      <c r="A72" s="1"/>
      <c r="B72" s="344" t="s">
        <v>367</v>
      </c>
      <c r="C72" s="344"/>
      <c r="D72" s="252"/>
      <c r="E72" s="252"/>
      <c r="F72" s="252"/>
      <c r="G72" s="252"/>
      <c r="H72" s="252"/>
      <c r="I72" s="252"/>
      <c r="J72" s="160"/>
      <c r="K72" s="160"/>
      <c r="L72" s="6"/>
    </row>
    <row r="73" spans="1:12" ht="15" customHeight="1" x14ac:dyDescent="0.2">
      <c r="A73" s="1"/>
      <c r="B73" s="344"/>
      <c r="C73" s="344"/>
      <c r="D73" s="252"/>
      <c r="E73" s="252"/>
      <c r="F73" s="252"/>
      <c r="G73" s="252"/>
      <c r="H73" s="252"/>
      <c r="I73" s="252"/>
      <c r="J73" s="160"/>
      <c r="K73" s="160"/>
      <c r="L73" s="6"/>
    </row>
    <row r="74" spans="1:12" ht="15" customHeight="1" x14ac:dyDescent="0.2">
      <c r="A74" s="1"/>
      <c r="B74" s="344" t="s">
        <v>368</v>
      </c>
      <c r="C74" s="344"/>
      <c r="D74" s="252"/>
      <c r="E74" s="252"/>
      <c r="F74" s="252"/>
      <c r="G74" s="252"/>
      <c r="H74" s="252"/>
      <c r="I74" s="252"/>
      <c r="J74" s="160"/>
      <c r="K74" s="160"/>
      <c r="L74" s="6"/>
    </row>
    <row r="75" spans="1:12" ht="15" customHeight="1" x14ac:dyDescent="0.2">
      <c r="A75" s="1"/>
      <c r="B75" s="344" t="s">
        <v>789</v>
      </c>
      <c r="C75" s="344"/>
      <c r="D75" s="252"/>
      <c r="E75" s="252"/>
      <c r="F75" s="252"/>
      <c r="G75" s="252"/>
      <c r="H75" s="252"/>
      <c r="I75" s="252"/>
      <c r="J75" s="160"/>
      <c r="K75" s="160"/>
      <c r="L75" s="6"/>
    </row>
    <row r="76" spans="1:12" ht="15" customHeight="1" x14ac:dyDescent="0.2">
      <c r="A76" s="1"/>
      <c r="B76" s="344" t="s">
        <v>369</v>
      </c>
      <c r="C76" s="344"/>
      <c r="D76" s="252"/>
      <c r="E76" s="252"/>
      <c r="F76" s="252"/>
      <c r="G76" s="252"/>
      <c r="H76" s="252"/>
      <c r="I76" s="252"/>
      <c r="J76" s="160"/>
      <c r="K76" s="160"/>
      <c r="L76" s="6"/>
    </row>
    <row r="77" spans="1:12" ht="15" customHeight="1" x14ac:dyDescent="0.2">
      <c r="A77" s="1"/>
      <c r="B77" s="344" t="s">
        <v>790</v>
      </c>
      <c r="C77" s="344"/>
      <c r="D77" s="252"/>
      <c r="E77" s="252"/>
      <c r="F77" s="252"/>
      <c r="G77" s="252"/>
      <c r="H77" s="252"/>
      <c r="I77" s="252"/>
      <c r="J77" s="160"/>
      <c r="K77" s="160"/>
      <c r="L77" s="6"/>
    </row>
    <row r="78" spans="1:12" ht="15" customHeight="1" x14ac:dyDescent="0.2">
      <c r="A78" s="1"/>
      <c r="B78" s="252" t="s">
        <v>791</v>
      </c>
      <c r="C78" s="252"/>
      <c r="D78" s="252"/>
      <c r="E78" s="252"/>
      <c r="F78" s="252"/>
      <c r="G78" s="252"/>
      <c r="H78" s="252"/>
      <c r="I78" s="252"/>
      <c r="J78" s="160"/>
      <c r="K78" s="160"/>
      <c r="L78" s="6"/>
    </row>
    <row r="79" spans="1:12" ht="15" customHeight="1" x14ac:dyDescent="0.2">
      <c r="A79" s="2"/>
      <c r="B79" s="7"/>
      <c r="C79" s="7"/>
      <c r="D79" s="7"/>
      <c r="E79" s="7"/>
      <c r="F79" s="7"/>
      <c r="G79" s="7"/>
      <c r="H79" s="7"/>
      <c r="I79" s="7"/>
      <c r="J79" s="7"/>
      <c r="K79" s="7"/>
      <c r="L79" s="8"/>
    </row>
  </sheetData>
  <sheetProtection algorithmName="SHA-512" hashValue="NsJXByoMmh/DTIBw0ljKT5jmFAzNIOrLyujGEM1xBfWyEJ1zgN3CKMVzr0TBEHXQyDBze7YXskchoFiKSs9kiA==" saltValue="onCi9o0PgxUh+fZYVix3Aw==" spinCount="100000" sheet="1" objects="1" scenarios="1"/>
  <mergeCells count="1">
    <mergeCell ref="B25:K25"/>
  </mergeCells>
  <phoneticPr fontId="0" type="noConversion"/>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&amp;C&amp;A</oddFooter>
  </headerFooter>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UNKNOWN" version="1.0.0">
  <systemFields>
    <field name="Objective-Id">
      <value order="0">A866652</value>
    </field>
    <field name="Objective-Title">
      <value order="0">Permissible Income Workpaper - 2023-24</value>
    </field>
  </systemFields>
  <catalogues/>
</metadata>
</file>

<file path=customXML/itemProps5.xml><?xml version="1.0" encoding="utf-8"?>
<ds:datastoreItem xmlns:ds="http://schemas.openxmlformats.org/officeDocument/2006/customXml" ds:itemID="{5745109E-2DDF-40CB-AC2B-FF9B10C90820}">
  <ds:schemaRefs>
    <ds:schemaRef ds:uri="http://www.objective.com/ecm/document/metadata/UNKNOWN"/>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2D9DABFFB0FA4AB769ED32301BC9B4" ma:contentTypeVersion="4" ma:contentTypeDescription="Create a new document." ma:contentTypeScope="" ma:versionID="a4f2f498e157805668a7e057a4257363">
  <xsd:schema xmlns:xsd="http://www.w3.org/2001/XMLSchema" xmlns:xs="http://www.w3.org/2001/XMLSchema" xmlns:p="http://schemas.microsoft.com/office/2006/metadata/properties" xmlns:ns3="0cb9b948-0faf-4f0d-a684-45fa33123e51" targetNamespace="http://schemas.microsoft.com/office/2006/metadata/properties" ma:root="true" ma:fieldsID="c11d35ad3dc5992ae5d7b5c1aaa25383" ns3:_="">
    <xsd:import namespace="0cb9b948-0faf-4f0d-a684-45fa33123e5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9b948-0faf-4f0d-a684-45fa33123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D8B6D1-72E3-4426-A3B4-D2C70CD1B6A6}">
  <ds:schemaRefs>
    <ds:schemaRef ds:uri="http://schemas.microsoft.com/sharepoint/v3/contenttype/forms"/>
  </ds:schemaRefs>
</ds:datastoreItem>
</file>

<file path=customXml/itemProps2.xml><?xml version="1.0" encoding="utf-8"?>
<ds:datastoreItem xmlns:ds="http://schemas.openxmlformats.org/officeDocument/2006/customXml" ds:itemID="{7F6123A3-8DDD-4170-8CA6-5FD2911DDD82}">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0cb9b948-0faf-4f0d-a684-45fa33123e51"/>
    <ds:schemaRef ds:uri="http://purl.org/dc/dcmitype/"/>
  </ds:schemaRefs>
</ds:datastoreItem>
</file>

<file path=customXml/itemProps3.xml><?xml version="1.0" encoding="utf-8"?>
<ds:datastoreItem xmlns:ds="http://schemas.openxmlformats.org/officeDocument/2006/customXml" ds:itemID="{190DCDC5-B826-478B-A284-952808C39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9b948-0faf-4f0d-a684-45fa33123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Identification</vt:lpstr>
      <vt:lpstr>General Notes</vt:lpstr>
      <vt:lpstr>Calculation</vt:lpstr>
      <vt:lpstr>Land Valuations</vt:lpstr>
      <vt:lpstr>Land Valuation - Notes</vt:lpstr>
      <vt:lpstr>Previous Year - NGI</vt:lpstr>
      <vt:lpstr>Previous Year - NGI - Notes</vt:lpstr>
      <vt:lpstr>Current Year Yield</vt:lpstr>
      <vt:lpstr>Current Year Yield - Notes</vt:lpstr>
      <vt:lpstr>Valuation Reductions</vt:lpstr>
      <vt:lpstr>Valuation Reductions - Notes</vt:lpstr>
      <vt:lpstr>Conservation Agreements</vt:lpstr>
      <vt:lpstr>Conservation Agreements - Notes</vt:lpstr>
      <vt:lpstr>Catch Ups</vt:lpstr>
      <vt:lpstr>Permissible Income</vt:lpstr>
      <vt:lpstr>Permissible Income - Notes</vt:lpstr>
      <vt:lpstr>Total Available</vt:lpstr>
      <vt:lpstr>SOC</vt:lpstr>
      <vt:lpstr>REVISED DATA - 2000 Data</vt:lpstr>
      <vt:lpstr>Checklist</vt:lpstr>
      <vt:lpstr>S8 Examlples</vt:lpstr>
      <vt:lpstr>Fin Statement Report</vt:lpstr>
      <vt:lpstr>Fin Statement Report - Notes</vt:lpstr>
      <vt:lpstr>'REVISED DATA - 2000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Rating Return 2001/02</dc:title>
  <dc:subject/>
  <dc:creator>Helen Pearce</dc:creator>
  <cp:keywords/>
  <dc:description/>
  <cp:lastModifiedBy>Sarah Gubb</cp:lastModifiedBy>
  <cp:revision/>
  <dcterms:created xsi:type="dcterms:W3CDTF">1998-04-07T02:17:03Z</dcterms:created>
  <dcterms:modified xsi:type="dcterms:W3CDTF">2023-08-21T05:08:41Z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A866652</vt:lpwstr>
  </property>
  <property fmtid="{D5CDD505-2E9C-101B-9397-08002B2CF9AE}" pid="3" name="Objective-Title">
    <vt:lpwstr>Permissible Income Workpaper - 2023-24</vt:lpwstr>
  </property>
  <property fmtid="{D5CDD505-2E9C-101B-9397-08002B2CF9AE}" pid="4" name="Objective-Internal Document Type">
    <vt:lpwstr>Documentation</vt:lpwstr>
  </property>
  <property fmtid="{D5CDD505-2E9C-101B-9397-08002B2CF9AE}" pid="5" name="Objective-Team">
    <vt:lpwstr>Council Performance</vt:lpwstr>
  </property>
  <property fmtid="{D5CDD505-2E9C-101B-9397-08002B2CF9AE}" pid="6" name="Objective-Drafting Officer">
    <vt:lpwstr>Stephen Walker</vt:lpwstr>
  </property>
  <property fmtid="{D5CDD505-2E9C-101B-9397-08002B2CF9AE}" pid="7" name="Objective-Matter Description">
    <vt:lpwstr/>
  </property>
  <property fmtid="{D5CDD505-2E9C-101B-9397-08002B2CF9AE}" pid="8" name="Objective-Due Date">
    <vt:lpwstr/>
  </property>
  <property fmtid="{D5CDD505-2E9C-101B-9397-08002B2CF9AE}" pid="9" name="ContentTypeId">
    <vt:lpwstr>0x010100382D9DABFFB0FA4AB769ED32301BC9B4</vt:lpwstr>
  </property>
</Properties>
</file>